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costa\Desktop\SOLICITUDES OAI NUEVA GESTION\financiero septiembre 2021\compras septiembre 2021\"/>
    </mc:Choice>
  </mc:AlternateContent>
  <xr:revisionPtr revIDLastSave="0" documentId="8_{5151D9B3-C466-476B-AE31-D30CC3E81F0A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Hoja3" sheetId="4" r:id="rId1"/>
  </sheets>
  <definedNames>
    <definedName name="_xlnm._FilterDatabase" localSheetId="0" hidden="1">Hoja3!$A$4:$DK$230</definedName>
    <definedName name="_xlnm.Print_Area" localSheetId="0">Hoja3!$A$1:$S$256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6" i="4" l="1"/>
  <c r="L186" i="4"/>
  <c r="K186" i="4"/>
  <c r="J186" i="4"/>
  <c r="I186" i="4"/>
  <c r="M185" i="4"/>
  <c r="L185" i="4"/>
  <c r="K185" i="4"/>
  <c r="J185" i="4"/>
  <c r="I185" i="4"/>
  <c r="P186" i="4" l="1"/>
  <c r="R186" i="4" s="1"/>
  <c r="Q186" i="4"/>
  <c r="O186" i="4"/>
  <c r="O185" i="4"/>
  <c r="Q185" i="4"/>
  <c r="P185" i="4"/>
  <c r="R185" i="4" s="1"/>
  <c r="F230" i="4" l="1"/>
  <c r="G230" i="4"/>
  <c r="H230" i="4"/>
  <c r="N230" i="4"/>
  <c r="I107" i="4" l="1"/>
  <c r="J107" i="4"/>
  <c r="K107" i="4"/>
  <c r="L107" i="4"/>
  <c r="M107" i="4"/>
  <c r="I73" i="4"/>
  <c r="J73" i="4"/>
  <c r="K73" i="4"/>
  <c r="L73" i="4"/>
  <c r="M73" i="4"/>
  <c r="I91" i="4"/>
  <c r="J91" i="4"/>
  <c r="K91" i="4"/>
  <c r="L91" i="4"/>
  <c r="M91" i="4"/>
  <c r="P91" i="4" l="1"/>
  <c r="R91" i="4" s="1"/>
  <c r="Q91" i="4"/>
  <c r="O73" i="4"/>
  <c r="O91" i="4"/>
  <c r="P73" i="4"/>
  <c r="R73" i="4" s="1"/>
  <c r="Q107" i="4"/>
  <c r="Q73" i="4"/>
  <c r="P107" i="4"/>
  <c r="R107" i="4" s="1"/>
  <c r="O107" i="4"/>
  <c r="I15" i="4"/>
  <c r="J15" i="4"/>
  <c r="K15" i="4"/>
  <c r="L15" i="4"/>
  <c r="M15" i="4"/>
  <c r="M32" i="4"/>
  <c r="L32" i="4"/>
  <c r="K32" i="4"/>
  <c r="J32" i="4"/>
  <c r="I32" i="4"/>
  <c r="P32" i="4" l="1"/>
  <c r="R32" i="4" s="1"/>
  <c r="O15" i="4"/>
  <c r="P15" i="4"/>
  <c r="R15" i="4" s="1"/>
  <c r="Q32" i="4"/>
  <c r="Q15" i="4"/>
  <c r="O32" i="4"/>
  <c r="M8" i="4" l="1"/>
  <c r="L8" i="4"/>
  <c r="K8" i="4"/>
  <c r="J8" i="4"/>
  <c r="I8" i="4"/>
  <c r="P8" i="4" l="1"/>
  <c r="R8" i="4" s="1"/>
  <c r="Q8" i="4"/>
  <c r="O8" i="4"/>
  <c r="I119" i="4"/>
  <c r="J119" i="4"/>
  <c r="K119" i="4"/>
  <c r="L119" i="4"/>
  <c r="M119" i="4"/>
  <c r="I94" i="4"/>
  <c r="J94" i="4"/>
  <c r="K94" i="4"/>
  <c r="L94" i="4"/>
  <c r="M94" i="4"/>
  <c r="I14" i="4"/>
  <c r="J14" i="4"/>
  <c r="K14" i="4"/>
  <c r="L14" i="4"/>
  <c r="M14" i="4"/>
  <c r="I189" i="4"/>
  <c r="J189" i="4"/>
  <c r="K189" i="4"/>
  <c r="L189" i="4"/>
  <c r="M189" i="4"/>
  <c r="I92" i="4"/>
  <c r="J92" i="4"/>
  <c r="K92" i="4"/>
  <c r="L92" i="4"/>
  <c r="M92" i="4"/>
  <c r="I33" i="4"/>
  <c r="J33" i="4"/>
  <c r="K33" i="4"/>
  <c r="L33" i="4"/>
  <c r="M33" i="4"/>
  <c r="I90" i="4"/>
  <c r="J90" i="4"/>
  <c r="K90" i="4"/>
  <c r="L90" i="4"/>
  <c r="M90" i="4"/>
  <c r="M86" i="4"/>
  <c r="L86" i="4"/>
  <c r="K86" i="4"/>
  <c r="J86" i="4"/>
  <c r="I86" i="4"/>
  <c r="I100" i="4"/>
  <c r="J100" i="4"/>
  <c r="K100" i="4"/>
  <c r="L100" i="4"/>
  <c r="M100" i="4"/>
  <c r="I181" i="4"/>
  <c r="J181" i="4"/>
  <c r="K181" i="4"/>
  <c r="L181" i="4"/>
  <c r="M181" i="4"/>
  <c r="I202" i="4"/>
  <c r="J202" i="4"/>
  <c r="K202" i="4"/>
  <c r="L202" i="4"/>
  <c r="M202" i="4"/>
  <c r="I37" i="4"/>
  <c r="J37" i="4"/>
  <c r="K37" i="4"/>
  <c r="L37" i="4"/>
  <c r="M37" i="4"/>
  <c r="I115" i="4"/>
  <c r="J115" i="4"/>
  <c r="K115" i="4"/>
  <c r="L115" i="4"/>
  <c r="M115" i="4"/>
  <c r="I113" i="4"/>
  <c r="J113" i="4"/>
  <c r="K113" i="4"/>
  <c r="L113" i="4"/>
  <c r="M113" i="4"/>
  <c r="I111" i="4"/>
  <c r="J111" i="4"/>
  <c r="K111" i="4"/>
  <c r="L111" i="4"/>
  <c r="M111" i="4"/>
  <c r="I78" i="4"/>
  <c r="J78" i="4"/>
  <c r="K78" i="4"/>
  <c r="L78" i="4"/>
  <c r="M78" i="4"/>
  <c r="I77" i="4"/>
  <c r="J77" i="4"/>
  <c r="K77" i="4"/>
  <c r="L77" i="4"/>
  <c r="M77" i="4"/>
  <c r="I98" i="4"/>
  <c r="J98" i="4"/>
  <c r="K98" i="4"/>
  <c r="L98" i="4"/>
  <c r="M98" i="4"/>
  <c r="I122" i="4"/>
  <c r="J122" i="4"/>
  <c r="K122" i="4"/>
  <c r="L122" i="4"/>
  <c r="M122" i="4"/>
  <c r="M105" i="4"/>
  <c r="L105" i="4"/>
  <c r="K105" i="4"/>
  <c r="J105" i="4"/>
  <c r="I105" i="4"/>
  <c r="O122" i="4" l="1"/>
  <c r="P119" i="4"/>
  <c r="R119" i="4" s="1"/>
  <c r="P33" i="4"/>
  <c r="R33" i="4" s="1"/>
  <c r="P115" i="4"/>
  <c r="R115" i="4" s="1"/>
  <c r="Q100" i="4"/>
  <c r="O33" i="4"/>
  <c r="Q33" i="4"/>
  <c r="P37" i="4"/>
  <c r="R37" i="4" s="1"/>
  <c r="Q98" i="4"/>
  <c r="P111" i="4"/>
  <c r="R111" i="4" s="1"/>
  <c r="Q113" i="4"/>
  <c r="Q92" i="4"/>
  <c r="P113" i="4"/>
  <c r="R113" i="4" s="1"/>
  <c r="O189" i="4"/>
  <c r="O98" i="4"/>
  <c r="P202" i="4"/>
  <c r="R202" i="4" s="1"/>
  <c r="O92" i="4"/>
  <c r="P122" i="4"/>
  <c r="R122" i="4" s="1"/>
  <c r="P78" i="4"/>
  <c r="R78" i="4" s="1"/>
  <c r="Q202" i="4"/>
  <c r="P100" i="4"/>
  <c r="R100" i="4" s="1"/>
  <c r="P86" i="4"/>
  <c r="R86" i="4" s="1"/>
  <c r="Q90" i="4"/>
  <c r="P14" i="4"/>
  <c r="O94" i="4"/>
  <c r="Q119" i="4"/>
  <c r="Q77" i="4"/>
  <c r="O115" i="4"/>
  <c r="Q86" i="4"/>
  <c r="P105" i="4"/>
  <c r="Q122" i="4"/>
  <c r="P77" i="4"/>
  <c r="R77" i="4" s="1"/>
  <c r="Q111" i="4"/>
  <c r="Q37" i="4"/>
  <c r="P181" i="4"/>
  <c r="R181" i="4" s="1"/>
  <c r="O119" i="4"/>
  <c r="Q115" i="4"/>
  <c r="O90" i="4"/>
  <c r="P98" i="4"/>
  <c r="R98" i="4" s="1"/>
  <c r="O78" i="4"/>
  <c r="O202" i="4"/>
  <c r="O181" i="4"/>
  <c r="Q189" i="4"/>
  <c r="Q78" i="4"/>
  <c r="Q181" i="4"/>
  <c r="P92" i="4"/>
  <c r="R92" i="4" s="1"/>
  <c r="O14" i="4"/>
  <c r="O77" i="4"/>
  <c r="O111" i="4"/>
  <c r="O37" i="4"/>
  <c r="O100" i="4"/>
  <c r="P90" i="4"/>
  <c r="R90" i="4" s="1"/>
  <c r="P189" i="4"/>
  <c r="R189" i="4" s="1"/>
  <c r="Q14" i="4"/>
  <c r="P94" i="4"/>
  <c r="R94" i="4" s="1"/>
  <c r="Q105" i="4"/>
  <c r="O113" i="4"/>
  <c r="Q94" i="4"/>
  <c r="O86" i="4"/>
  <c r="O105" i="4"/>
  <c r="R105" i="4" l="1"/>
  <c r="R14" i="4"/>
  <c r="I176" i="4"/>
  <c r="I206" i="4"/>
  <c r="I191" i="4"/>
  <c r="I95" i="4"/>
  <c r="I75" i="4"/>
  <c r="I43" i="4"/>
  <c r="I17" i="4"/>
  <c r="I166" i="4"/>
  <c r="I102" i="4"/>
  <c r="I30" i="4"/>
  <c r="I190" i="4"/>
  <c r="I129" i="4"/>
  <c r="I165" i="4"/>
  <c r="I164" i="4"/>
  <c r="I128" i="4"/>
  <c r="I57" i="4"/>
  <c r="I219" i="4"/>
  <c r="I218" i="4"/>
  <c r="I51" i="4"/>
  <c r="I196" i="4"/>
  <c r="I163" i="4"/>
  <c r="I205" i="4"/>
  <c r="I162" i="4"/>
  <c r="I133" i="4"/>
  <c r="I161" i="4"/>
  <c r="I121" i="4"/>
  <c r="I118" i="4"/>
  <c r="I160" i="4"/>
  <c r="I217" i="4"/>
  <c r="I93" i="4"/>
  <c r="I184" i="4"/>
  <c r="I216" i="4"/>
  <c r="I227" i="4"/>
  <c r="I204" i="4"/>
  <c r="I188" i="4"/>
  <c r="I117" i="4"/>
  <c r="I71" i="4"/>
  <c r="I215" i="4"/>
  <c r="I101" i="4"/>
  <c r="I116" i="4"/>
  <c r="I214" i="4"/>
  <c r="I159" i="4"/>
  <c r="I126" i="4"/>
  <c r="I158" i="4"/>
  <c r="I203" i="4"/>
  <c r="I50" i="4"/>
  <c r="I56" i="4"/>
  <c r="I175" i="4"/>
  <c r="I67" i="4"/>
  <c r="I130" i="4"/>
  <c r="I207" i="4"/>
  <c r="I89" i="4"/>
  <c r="I29" i="4"/>
  <c r="I88" i="4"/>
  <c r="I87" i="4"/>
  <c r="I226" i="4"/>
  <c r="I42" i="4"/>
  <c r="I85" i="4"/>
  <c r="I195" i="4"/>
  <c r="I66" i="4"/>
  <c r="I68" i="4"/>
  <c r="I65" i="4"/>
  <c r="I183" i="4"/>
  <c r="I213" i="4"/>
  <c r="I28" i="4"/>
  <c r="I136" i="4"/>
  <c r="I174" i="4"/>
  <c r="I228" i="4"/>
  <c r="I99" i="4"/>
  <c r="I177" i="4"/>
  <c r="I63" i="4"/>
  <c r="I74" i="4"/>
  <c r="I157" i="4"/>
  <c r="I27" i="4"/>
  <c r="I46" i="4"/>
  <c r="I11" i="4"/>
  <c r="I201" i="4"/>
  <c r="I45" i="4"/>
  <c r="I120" i="4"/>
  <c r="I84" i="4"/>
  <c r="I156" i="4"/>
  <c r="I49" i="4"/>
  <c r="I212" i="4"/>
  <c r="I83" i="4"/>
  <c r="I155" i="4"/>
  <c r="I173" i="4"/>
  <c r="I41" i="4"/>
  <c r="I225" i="4"/>
  <c r="I172" i="4"/>
  <c r="I40" i="4"/>
  <c r="I171" i="4"/>
  <c r="I224" i="4"/>
  <c r="I182" i="4"/>
  <c r="I211" i="4"/>
  <c r="I154" i="4"/>
  <c r="I44" i="4"/>
  <c r="I82" i="4"/>
  <c r="I127" i="4"/>
  <c r="I114" i="4"/>
  <c r="I81" i="4"/>
  <c r="I38" i="4"/>
  <c r="I80" i="4"/>
  <c r="I187" i="4"/>
  <c r="I103" i="4"/>
  <c r="I153" i="4"/>
  <c r="I79" i="4"/>
  <c r="I200" i="4"/>
  <c r="I135" i="4"/>
  <c r="I180" i="4"/>
  <c r="I152" i="4"/>
  <c r="I223" i="4"/>
  <c r="I112" i="4"/>
  <c r="I194" i="4"/>
  <c r="I10" i="4"/>
  <c r="I48" i="4"/>
  <c r="I151" i="4"/>
  <c r="I125" i="4"/>
  <c r="I124" i="4"/>
  <c r="I104" i="4"/>
  <c r="I59" i="4"/>
  <c r="I222" i="4"/>
  <c r="I150" i="4"/>
  <c r="I149" i="4"/>
  <c r="I178" i="4"/>
  <c r="I193" i="4"/>
  <c r="I134" i="4"/>
  <c r="I221" i="4"/>
  <c r="I148" i="4"/>
  <c r="I179" i="4"/>
  <c r="I229" i="4"/>
  <c r="I147" i="4"/>
  <c r="I170" i="4"/>
  <c r="I55" i="4"/>
  <c r="I146" i="4"/>
  <c r="I54" i="4"/>
  <c r="I199" i="4"/>
  <c r="I110" i="4"/>
  <c r="I139" i="4"/>
  <c r="I76" i="4"/>
  <c r="I70" i="4"/>
  <c r="I132" i="4"/>
  <c r="I131" i="4"/>
  <c r="I53" i="4"/>
  <c r="I109" i="4"/>
  <c r="I108" i="4"/>
  <c r="I169" i="4"/>
  <c r="I145" i="4"/>
  <c r="I138" i="4"/>
  <c r="I39" i="4"/>
  <c r="I58" i="4"/>
  <c r="I69" i="4"/>
  <c r="I26" i="4"/>
  <c r="I137" i="4"/>
  <c r="I210" i="4"/>
  <c r="I52" i="4"/>
  <c r="I123" i="4"/>
  <c r="I64" i="4"/>
  <c r="I144" i="4"/>
  <c r="I25" i="4"/>
  <c r="I24" i="4"/>
  <c r="I61" i="4"/>
  <c r="I97" i="4"/>
  <c r="I60" i="4"/>
  <c r="I96" i="4"/>
  <c r="I143" i="4"/>
  <c r="I198" i="4"/>
  <c r="I192" i="4"/>
  <c r="I209" i="4"/>
  <c r="I72" i="4"/>
  <c r="I168" i="4"/>
  <c r="I220" i="4"/>
  <c r="I142" i="4"/>
  <c r="I106" i="4"/>
  <c r="I141" i="4"/>
  <c r="I22" i="4"/>
  <c r="I208" i="4"/>
  <c r="I140" i="4"/>
  <c r="I23" i="4"/>
  <c r="I197" i="4"/>
  <c r="I167" i="4"/>
  <c r="K5" i="4"/>
  <c r="J134" i="4" l="1"/>
  <c r="K134" i="4"/>
  <c r="L134" i="4"/>
  <c r="P134" i="4" s="1"/>
  <c r="R134" i="4" s="1"/>
  <c r="M134" i="4"/>
  <c r="O134" i="4" l="1"/>
  <c r="Q134" i="4"/>
  <c r="I6" i="4" l="1"/>
  <c r="J6" i="4"/>
  <c r="K6" i="4"/>
  <c r="L6" i="4"/>
  <c r="M6" i="4"/>
  <c r="Q6" i="4" l="1"/>
  <c r="O6" i="4"/>
  <c r="P6" i="4"/>
  <c r="R6" i="4" s="1"/>
  <c r="J30" i="4" l="1"/>
  <c r="K30" i="4"/>
  <c r="L30" i="4"/>
  <c r="M30" i="4"/>
  <c r="Q30" i="4" l="1"/>
  <c r="P30" i="4"/>
  <c r="R30" i="4" s="1"/>
  <c r="O30" i="4"/>
  <c r="J176" i="4" l="1"/>
  <c r="K176" i="4"/>
  <c r="L176" i="4"/>
  <c r="M176" i="4"/>
  <c r="Q176" i="4" l="1"/>
  <c r="O176" i="4"/>
  <c r="P176" i="4"/>
  <c r="J221" i="4"/>
  <c r="K221" i="4"/>
  <c r="L221" i="4"/>
  <c r="M221" i="4"/>
  <c r="J224" i="4"/>
  <c r="K224" i="4"/>
  <c r="L224" i="4"/>
  <c r="M224" i="4"/>
  <c r="J58" i="4"/>
  <c r="K58" i="4"/>
  <c r="L58" i="4"/>
  <c r="M58" i="4"/>
  <c r="J49" i="4"/>
  <c r="K49" i="4"/>
  <c r="L49" i="4"/>
  <c r="M49" i="4"/>
  <c r="R176" i="4" l="1"/>
  <c r="P58" i="4"/>
  <c r="R58" i="4" s="1"/>
  <c r="P49" i="4"/>
  <c r="R49" i="4" s="1"/>
  <c r="O58" i="4"/>
  <c r="P224" i="4"/>
  <c r="R224" i="4" s="1"/>
  <c r="O221" i="4"/>
  <c r="Q58" i="4"/>
  <c r="Q221" i="4"/>
  <c r="O224" i="4"/>
  <c r="O49" i="4"/>
  <c r="P221" i="4"/>
  <c r="R221" i="4" s="1"/>
  <c r="Q49" i="4"/>
  <c r="Q224" i="4"/>
  <c r="J17" i="4" l="1"/>
  <c r="K17" i="4"/>
  <c r="L17" i="4"/>
  <c r="M17" i="4"/>
  <c r="J102" i="4"/>
  <c r="K102" i="4"/>
  <c r="L102" i="4"/>
  <c r="M102" i="4"/>
  <c r="J190" i="4"/>
  <c r="K190" i="4"/>
  <c r="L190" i="4"/>
  <c r="M190" i="4"/>
  <c r="J57" i="4"/>
  <c r="K57" i="4"/>
  <c r="L57" i="4"/>
  <c r="M57" i="4"/>
  <c r="J160" i="4"/>
  <c r="K160" i="4"/>
  <c r="L160" i="4"/>
  <c r="M160" i="4"/>
  <c r="J184" i="4"/>
  <c r="K184" i="4"/>
  <c r="L184" i="4"/>
  <c r="M184" i="4"/>
  <c r="J188" i="4"/>
  <c r="K188" i="4"/>
  <c r="L188" i="4"/>
  <c r="M188" i="4"/>
  <c r="J117" i="4"/>
  <c r="K117" i="4"/>
  <c r="L117" i="4"/>
  <c r="M117" i="4"/>
  <c r="J183" i="4"/>
  <c r="K183" i="4"/>
  <c r="L183" i="4"/>
  <c r="M183" i="4"/>
  <c r="P117" i="4" l="1"/>
  <c r="R117" i="4" s="1"/>
  <c r="P183" i="4"/>
  <c r="R183" i="4" s="1"/>
  <c r="P160" i="4"/>
  <c r="R160" i="4" s="1"/>
  <c r="Q160" i="4"/>
  <c r="P17" i="4"/>
  <c r="R17" i="4" s="1"/>
  <c r="P190" i="4"/>
  <c r="R190" i="4" s="1"/>
  <c r="P188" i="4"/>
  <c r="R188" i="4" s="1"/>
  <c r="P184" i="4"/>
  <c r="R184" i="4" s="1"/>
  <c r="Q184" i="4"/>
  <c r="P57" i="4"/>
  <c r="R57" i="4" s="1"/>
  <c r="P102" i="4"/>
  <c r="R102" i="4" s="1"/>
  <c r="O183" i="4"/>
  <c r="Q183" i="4"/>
  <c r="Q117" i="4"/>
  <c r="O184" i="4"/>
  <c r="O160" i="4"/>
  <c r="Q57" i="4"/>
  <c r="Q190" i="4"/>
  <c r="O102" i="4"/>
  <c r="Q102" i="4"/>
  <c r="O17" i="4"/>
  <c r="Q17" i="4"/>
  <c r="O188" i="4"/>
  <c r="O57" i="4"/>
  <c r="O117" i="4"/>
  <c r="Q188" i="4"/>
  <c r="O190" i="4"/>
  <c r="J200" i="4" l="1"/>
  <c r="K200" i="4"/>
  <c r="L200" i="4"/>
  <c r="M200" i="4"/>
  <c r="J178" i="4"/>
  <c r="K178" i="4"/>
  <c r="L178" i="4"/>
  <c r="M178" i="4"/>
  <c r="J110" i="4"/>
  <c r="K110" i="4"/>
  <c r="L110" i="4"/>
  <c r="M110" i="4"/>
  <c r="J53" i="4"/>
  <c r="K53" i="4"/>
  <c r="L53" i="4"/>
  <c r="M53" i="4"/>
  <c r="J23" i="4"/>
  <c r="K23" i="4"/>
  <c r="L23" i="4"/>
  <c r="M23" i="4"/>
  <c r="P178" i="4" l="1"/>
  <c r="R178" i="4" s="1"/>
  <c r="Q178" i="4"/>
  <c r="O110" i="4"/>
  <c r="Q23" i="4"/>
  <c r="P53" i="4"/>
  <c r="R53" i="4" s="1"/>
  <c r="P200" i="4"/>
  <c r="R200" i="4" s="1"/>
  <c r="P23" i="4"/>
  <c r="R23" i="4" s="1"/>
  <c r="P110" i="4"/>
  <c r="R110" i="4" s="1"/>
  <c r="Q200" i="4"/>
  <c r="O23" i="4"/>
  <c r="O53" i="4"/>
  <c r="Q53" i="4"/>
  <c r="O178" i="4"/>
  <c r="Q110" i="4"/>
  <c r="O200" i="4"/>
  <c r="M206" i="4"/>
  <c r="L206" i="4"/>
  <c r="K206" i="4"/>
  <c r="J206" i="4"/>
  <c r="M191" i="4"/>
  <c r="L191" i="4"/>
  <c r="K191" i="4"/>
  <c r="J191" i="4"/>
  <c r="M95" i="4"/>
  <c r="L95" i="4"/>
  <c r="K95" i="4"/>
  <c r="J95" i="4"/>
  <c r="M75" i="4"/>
  <c r="L75" i="4"/>
  <c r="K75" i="4"/>
  <c r="J75" i="4"/>
  <c r="M34" i="4"/>
  <c r="L34" i="4"/>
  <c r="K34" i="4"/>
  <c r="J34" i="4"/>
  <c r="I34" i="4"/>
  <c r="M43" i="4"/>
  <c r="L43" i="4"/>
  <c r="K43" i="4"/>
  <c r="J43" i="4"/>
  <c r="M166" i="4"/>
  <c r="L166" i="4"/>
  <c r="K166" i="4"/>
  <c r="J166" i="4"/>
  <c r="M129" i="4"/>
  <c r="L129" i="4"/>
  <c r="K129" i="4"/>
  <c r="J129" i="4"/>
  <c r="M165" i="4"/>
  <c r="L165" i="4"/>
  <c r="K165" i="4"/>
  <c r="J165" i="4"/>
  <c r="M164" i="4"/>
  <c r="L164" i="4"/>
  <c r="K164" i="4"/>
  <c r="J164" i="4"/>
  <c r="M128" i="4"/>
  <c r="L128" i="4"/>
  <c r="K128" i="4"/>
  <c r="J128" i="4"/>
  <c r="M219" i="4"/>
  <c r="L219" i="4"/>
  <c r="K219" i="4"/>
  <c r="J219" i="4"/>
  <c r="M218" i="4"/>
  <c r="L218" i="4"/>
  <c r="K218" i="4"/>
  <c r="J218" i="4"/>
  <c r="M51" i="4"/>
  <c r="L51" i="4"/>
  <c r="K51" i="4"/>
  <c r="J51" i="4"/>
  <c r="M196" i="4"/>
  <c r="L196" i="4"/>
  <c r="K196" i="4"/>
  <c r="J196" i="4"/>
  <c r="M163" i="4"/>
  <c r="L163" i="4"/>
  <c r="K163" i="4"/>
  <c r="J163" i="4"/>
  <c r="M205" i="4"/>
  <c r="L205" i="4"/>
  <c r="K205" i="4"/>
  <c r="J205" i="4"/>
  <c r="M162" i="4"/>
  <c r="L162" i="4"/>
  <c r="K162" i="4"/>
  <c r="J162" i="4"/>
  <c r="M133" i="4"/>
  <c r="L133" i="4"/>
  <c r="K133" i="4"/>
  <c r="J133" i="4"/>
  <c r="M161" i="4"/>
  <c r="L161" i="4"/>
  <c r="K161" i="4"/>
  <c r="J161" i="4"/>
  <c r="M121" i="4"/>
  <c r="L121" i="4"/>
  <c r="K121" i="4"/>
  <c r="J121" i="4"/>
  <c r="M118" i="4"/>
  <c r="L118" i="4"/>
  <c r="K118" i="4"/>
  <c r="J118" i="4"/>
  <c r="M217" i="4"/>
  <c r="L217" i="4"/>
  <c r="K217" i="4"/>
  <c r="J217" i="4"/>
  <c r="M93" i="4"/>
  <c r="L93" i="4"/>
  <c r="K93" i="4"/>
  <c r="J93" i="4"/>
  <c r="M216" i="4"/>
  <c r="L216" i="4"/>
  <c r="K216" i="4"/>
  <c r="J216" i="4"/>
  <c r="M227" i="4"/>
  <c r="L227" i="4"/>
  <c r="K227" i="4"/>
  <c r="J227" i="4"/>
  <c r="M204" i="4"/>
  <c r="L204" i="4"/>
  <c r="K204" i="4"/>
  <c r="J204" i="4"/>
  <c r="M71" i="4"/>
  <c r="L71" i="4"/>
  <c r="K71" i="4"/>
  <c r="J71" i="4"/>
  <c r="M215" i="4"/>
  <c r="L215" i="4"/>
  <c r="K215" i="4"/>
  <c r="J215" i="4"/>
  <c r="M101" i="4"/>
  <c r="L101" i="4"/>
  <c r="K101" i="4"/>
  <c r="J101" i="4"/>
  <c r="M116" i="4"/>
  <c r="L116" i="4"/>
  <c r="K116" i="4"/>
  <c r="J116" i="4"/>
  <c r="M214" i="4"/>
  <c r="L214" i="4"/>
  <c r="K214" i="4"/>
  <c r="J214" i="4"/>
  <c r="M159" i="4"/>
  <c r="L159" i="4"/>
  <c r="K159" i="4"/>
  <c r="J159" i="4"/>
  <c r="M126" i="4"/>
  <c r="L126" i="4"/>
  <c r="K126" i="4"/>
  <c r="J126" i="4"/>
  <c r="M158" i="4"/>
  <c r="L158" i="4"/>
  <c r="K158" i="4"/>
  <c r="J158" i="4"/>
  <c r="M203" i="4"/>
  <c r="L203" i="4"/>
  <c r="K203" i="4"/>
  <c r="J203" i="4"/>
  <c r="M50" i="4"/>
  <c r="L50" i="4"/>
  <c r="K50" i="4"/>
  <c r="J50" i="4"/>
  <c r="M56" i="4"/>
  <c r="L56" i="4"/>
  <c r="K56" i="4"/>
  <c r="J56" i="4"/>
  <c r="M175" i="4"/>
  <c r="L175" i="4"/>
  <c r="K175" i="4"/>
  <c r="J175" i="4"/>
  <c r="M67" i="4"/>
  <c r="L67" i="4"/>
  <c r="K67" i="4"/>
  <c r="J67" i="4"/>
  <c r="M13" i="4"/>
  <c r="L13" i="4"/>
  <c r="K13" i="4"/>
  <c r="J13" i="4"/>
  <c r="I13" i="4"/>
  <c r="M130" i="4"/>
  <c r="L130" i="4"/>
  <c r="K130" i="4"/>
  <c r="J130" i="4"/>
  <c r="M207" i="4"/>
  <c r="L207" i="4"/>
  <c r="K207" i="4"/>
  <c r="J207" i="4"/>
  <c r="M89" i="4"/>
  <c r="L89" i="4"/>
  <c r="K89" i="4"/>
  <c r="J89" i="4"/>
  <c r="M29" i="4"/>
  <c r="L29" i="4"/>
  <c r="K29" i="4"/>
  <c r="J29" i="4"/>
  <c r="M88" i="4"/>
  <c r="L88" i="4"/>
  <c r="K88" i="4"/>
  <c r="J88" i="4"/>
  <c r="M87" i="4"/>
  <c r="L87" i="4"/>
  <c r="K87" i="4"/>
  <c r="J87" i="4"/>
  <c r="M226" i="4"/>
  <c r="L226" i="4"/>
  <c r="K226" i="4"/>
  <c r="J226" i="4"/>
  <c r="M42" i="4"/>
  <c r="L42" i="4"/>
  <c r="K42" i="4"/>
  <c r="J42" i="4"/>
  <c r="M85" i="4"/>
  <c r="L85" i="4"/>
  <c r="K85" i="4"/>
  <c r="J85" i="4"/>
  <c r="M12" i="4"/>
  <c r="L12" i="4"/>
  <c r="K12" i="4"/>
  <c r="J12" i="4"/>
  <c r="I12" i="4"/>
  <c r="M195" i="4"/>
  <c r="L195" i="4"/>
  <c r="K195" i="4"/>
  <c r="J195" i="4"/>
  <c r="M66" i="4"/>
  <c r="L66" i="4"/>
  <c r="K66" i="4"/>
  <c r="J66" i="4"/>
  <c r="M68" i="4"/>
  <c r="L68" i="4"/>
  <c r="K68" i="4"/>
  <c r="J68" i="4"/>
  <c r="M65" i="4"/>
  <c r="L65" i="4"/>
  <c r="K65" i="4"/>
  <c r="J65" i="4"/>
  <c r="M213" i="4"/>
  <c r="L213" i="4"/>
  <c r="K213" i="4"/>
  <c r="J213" i="4"/>
  <c r="M28" i="4"/>
  <c r="L28" i="4"/>
  <c r="K28" i="4"/>
  <c r="J28" i="4"/>
  <c r="M21" i="4"/>
  <c r="L21" i="4"/>
  <c r="K21" i="4"/>
  <c r="J21" i="4"/>
  <c r="I21" i="4"/>
  <c r="M136" i="4"/>
  <c r="L136" i="4"/>
  <c r="K136" i="4"/>
  <c r="J136" i="4"/>
  <c r="M174" i="4"/>
  <c r="L174" i="4"/>
  <c r="K174" i="4"/>
  <c r="J174" i="4"/>
  <c r="M228" i="4"/>
  <c r="L228" i="4"/>
  <c r="K228" i="4"/>
  <c r="J228" i="4"/>
  <c r="M20" i="4"/>
  <c r="L20" i="4"/>
  <c r="K20" i="4"/>
  <c r="J20" i="4"/>
  <c r="I20" i="4"/>
  <c r="M62" i="4"/>
  <c r="L62" i="4"/>
  <c r="K62" i="4"/>
  <c r="J62" i="4"/>
  <c r="I62" i="4"/>
  <c r="M99" i="4"/>
  <c r="L99" i="4"/>
  <c r="K99" i="4"/>
  <c r="J99" i="4"/>
  <c r="M177" i="4"/>
  <c r="L177" i="4"/>
  <c r="K177" i="4"/>
  <c r="J177" i="4"/>
  <c r="M63" i="4"/>
  <c r="L63" i="4"/>
  <c r="K63" i="4"/>
  <c r="J63" i="4"/>
  <c r="M74" i="4"/>
  <c r="L74" i="4"/>
  <c r="K74" i="4"/>
  <c r="J74" i="4"/>
  <c r="M157" i="4"/>
  <c r="L157" i="4"/>
  <c r="K157" i="4"/>
  <c r="J157" i="4"/>
  <c r="M27" i="4"/>
  <c r="L27" i="4"/>
  <c r="K27" i="4"/>
  <c r="J27" i="4"/>
  <c r="M46" i="4"/>
  <c r="L46" i="4"/>
  <c r="K46" i="4"/>
  <c r="J46" i="4"/>
  <c r="M11" i="4"/>
  <c r="L11" i="4"/>
  <c r="K11" i="4"/>
  <c r="J11" i="4"/>
  <c r="M201" i="4"/>
  <c r="L201" i="4"/>
  <c r="K201" i="4"/>
  <c r="J201" i="4"/>
  <c r="M45" i="4"/>
  <c r="L45" i="4"/>
  <c r="K45" i="4"/>
  <c r="J45" i="4"/>
  <c r="M120" i="4"/>
  <c r="L120" i="4"/>
  <c r="K120" i="4"/>
  <c r="J120" i="4"/>
  <c r="M84" i="4"/>
  <c r="L84" i="4"/>
  <c r="K84" i="4"/>
  <c r="J84" i="4"/>
  <c r="M156" i="4"/>
  <c r="L156" i="4"/>
  <c r="K156" i="4"/>
  <c r="J156" i="4"/>
  <c r="M212" i="4"/>
  <c r="L212" i="4"/>
  <c r="K212" i="4"/>
  <c r="J212" i="4"/>
  <c r="M83" i="4"/>
  <c r="L83" i="4"/>
  <c r="K83" i="4"/>
  <c r="J83" i="4"/>
  <c r="M155" i="4"/>
  <c r="L155" i="4"/>
  <c r="K155" i="4"/>
  <c r="J155" i="4"/>
  <c r="M173" i="4"/>
  <c r="L173" i="4"/>
  <c r="K173" i="4"/>
  <c r="J173" i="4"/>
  <c r="M41" i="4"/>
  <c r="L41" i="4"/>
  <c r="K41" i="4"/>
  <c r="J41" i="4"/>
  <c r="M225" i="4"/>
  <c r="L225" i="4"/>
  <c r="K225" i="4"/>
  <c r="J225" i="4"/>
  <c r="M172" i="4"/>
  <c r="L172" i="4"/>
  <c r="K172" i="4"/>
  <c r="J172" i="4"/>
  <c r="M40" i="4"/>
  <c r="L40" i="4"/>
  <c r="K40" i="4"/>
  <c r="J40" i="4"/>
  <c r="M171" i="4"/>
  <c r="L171" i="4"/>
  <c r="K171" i="4"/>
  <c r="J171" i="4"/>
  <c r="M182" i="4"/>
  <c r="L182" i="4"/>
  <c r="K182" i="4"/>
  <c r="J182" i="4"/>
  <c r="M211" i="4"/>
  <c r="L211" i="4"/>
  <c r="K211" i="4"/>
  <c r="J211" i="4"/>
  <c r="M154" i="4"/>
  <c r="L154" i="4"/>
  <c r="K154" i="4"/>
  <c r="J154" i="4"/>
  <c r="M44" i="4"/>
  <c r="L44" i="4"/>
  <c r="K44" i="4"/>
  <c r="J44" i="4"/>
  <c r="M82" i="4"/>
  <c r="L82" i="4"/>
  <c r="K82" i="4"/>
  <c r="J82" i="4"/>
  <c r="M127" i="4"/>
  <c r="L127" i="4"/>
  <c r="K127" i="4"/>
  <c r="J127" i="4"/>
  <c r="M114" i="4"/>
  <c r="L114" i="4"/>
  <c r="K114" i="4"/>
  <c r="J114" i="4"/>
  <c r="M81" i="4"/>
  <c r="L81" i="4"/>
  <c r="K81" i="4"/>
  <c r="J81" i="4"/>
  <c r="M38" i="4"/>
  <c r="L38" i="4"/>
  <c r="K38" i="4"/>
  <c r="J38" i="4"/>
  <c r="M80" i="4"/>
  <c r="L80" i="4"/>
  <c r="K80" i="4"/>
  <c r="J80" i="4"/>
  <c r="M187" i="4"/>
  <c r="L187" i="4"/>
  <c r="K187" i="4"/>
  <c r="J187" i="4"/>
  <c r="M103" i="4"/>
  <c r="L103" i="4"/>
  <c r="K103" i="4"/>
  <c r="J103" i="4"/>
  <c r="M153" i="4"/>
  <c r="L153" i="4"/>
  <c r="K153" i="4"/>
  <c r="J153" i="4"/>
  <c r="M79" i="4"/>
  <c r="L79" i="4"/>
  <c r="K79" i="4"/>
  <c r="J79" i="4"/>
  <c r="M135" i="4"/>
  <c r="L135" i="4"/>
  <c r="K135" i="4"/>
  <c r="J135" i="4"/>
  <c r="M180" i="4"/>
  <c r="L180" i="4"/>
  <c r="K180" i="4"/>
  <c r="J180" i="4"/>
  <c r="M152" i="4"/>
  <c r="L152" i="4"/>
  <c r="K152" i="4"/>
  <c r="J152" i="4"/>
  <c r="M223" i="4"/>
  <c r="L223" i="4"/>
  <c r="K223" i="4"/>
  <c r="J223" i="4"/>
  <c r="M16" i="4"/>
  <c r="L16" i="4"/>
  <c r="K16" i="4"/>
  <c r="J16" i="4"/>
  <c r="I16" i="4"/>
  <c r="M112" i="4"/>
  <c r="L112" i="4"/>
  <c r="K112" i="4"/>
  <c r="J112" i="4"/>
  <c r="M194" i="4"/>
  <c r="L194" i="4"/>
  <c r="K194" i="4"/>
  <c r="J194" i="4"/>
  <c r="M10" i="4"/>
  <c r="L10" i="4"/>
  <c r="K10" i="4"/>
  <c r="J10" i="4"/>
  <c r="M48" i="4"/>
  <c r="L48" i="4"/>
  <c r="K48" i="4"/>
  <c r="J48" i="4"/>
  <c r="M151" i="4"/>
  <c r="L151" i="4"/>
  <c r="K151" i="4"/>
  <c r="J151" i="4"/>
  <c r="M125" i="4"/>
  <c r="L125" i="4"/>
  <c r="K125" i="4"/>
  <c r="J125" i="4"/>
  <c r="M124" i="4"/>
  <c r="L124" i="4"/>
  <c r="K124" i="4"/>
  <c r="J124" i="4"/>
  <c r="M104" i="4"/>
  <c r="L104" i="4"/>
  <c r="K104" i="4"/>
  <c r="J104" i="4"/>
  <c r="M59" i="4"/>
  <c r="L59" i="4"/>
  <c r="K59" i="4"/>
  <c r="J59" i="4"/>
  <c r="M222" i="4"/>
  <c r="L222" i="4"/>
  <c r="K222" i="4"/>
  <c r="J222" i="4"/>
  <c r="M150" i="4"/>
  <c r="L150" i="4"/>
  <c r="K150" i="4"/>
  <c r="J150" i="4"/>
  <c r="M149" i="4"/>
  <c r="L149" i="4"/>
  <c r="K149" i="4"/>
  <c r="J149" i="4"/>
  <c r="M193" i="4"/>
  <c r="L193" i="4"/>
  <c r="K193" i="4"/>
  <c r="J193" i="4"/>
  <c r="M148" i="4"/>
  <c r="L148" i="4"/>
  <c r="K148" i="4"/>
  <c r="J148" i="4"/>
  <c r="M179" i="4"/>
  <c r="L179" i="4"/>
  <c r="K179" i="4"/>
  <c r="J179" i="4"/>
  <c r="M229" i="4"/>
  <c r="L229" i="4"/>
  <c r="K229" i="4"/>
  <c r="J229" i="4"/>
  <c r="M147" i="4"/>
  <c r="L147" i="4"/>
  <c r="K147" i="4"/>
  <c r="J147" i="4"/>
  <c r="M170" i="4"/>
  <c r="L170" i="4"/>
  <c r="K170" i="4"/>
  <c r="J170" i="4"/>
  <c r="M55" i="4"/>
  <c r="L55" i="4"/>
  <c r="K55" i="4"/>
  <c r="J55" i="4"/>
  <c r="M146" i="4"/>
  <c r="L146" i="4"/>
  <c r="K146" i="4"/>
  <c r="J146" i="4"/>
  <c r="M19" i="4"/>
  <c r="L19" i="4"/>
  <c r="K19" i="4"/>
  <c r="J19" i="4"/>
  <c r="I19" i="4"/>
  <c r="M54" i="4"/>
  <c r="L54" i="4"/>
  <c r="K54" i="4"/>
  <c r="J54" i="4"/>
  <c r="M199" i="4"/>
  <c r="L199" i="4"/>
  <c r="K199" i="4"/>
  <c r="J199" i="4"/>
  <c r="M139" i="4"/>
  <c r="L139" i="4"/>
  <c r="K139" i="4"/>
  <c r="J139" i="4"/>
  <c r="M76" i="4"/>
  <c r="L76" i="4"/>
  <c r="K76" i="4"/>
  <c r="J76" i="4"/>
  <c r="M70" i="4"/>
  <c r="L70" i="4"/>
  <c r="K70" i="4"/>
  <c r="J70" i="4"/>
  <c r="M132" i="4"/>
  <c r="L132" i="4"/>
  <c r="K132" i="4"/>
  <c r="J132" i="4"/>
  <c r="M131" i="4"/>
  <c r="L131" i="4"/>
  <c r="K131" i="4"/>
  <c r="J131" i="4"/>
  <c r="M109" i="4"/>
  <c r="L109" i="4"/>
  <c r="K109" i="4"/>
  <c r="J109" i="4"/>
  <c r="M108" i="4"/>
  <c r="L108" i="4"/>
  <c r="K108" i="4"/>
  <c r="J108" i="4"/>
  <c r="M169" i="4"/>
  <c r="L169" i="4"/>
  <c r="K169" i="4"/>
  <c r="J169" i="4"/>
  <c r="M31" i="4"/>
  <c r="L31" i="4"/>
  <c r="K31" i="4"/>
  <c r="J31" i="4"/>
  <c r="I31" i="4"/>
  <c r="M145" i="4"/>
  <c r="L145" i="4"/>
  <c r="K145" i="4"/>
  <c r="J145" i="4"/>
  <c r="M138" i="4"/>
  <c r="L138" i="4"/>
  <c r="K138" i="4"/>
  <c r="J138" i="4"/>
  <c r="M39" i="4"/>
  <c r="L39" i="4"/>
  <c r="K39" i="4"/>
  <c r="J39" i="4"/>
  <c r="M69" i="4"/>
  <c r="L69" i="4"/>
  <c r="K69" i="4"/>
  <c r="J69" i="4"/>
  <c r="M26" i="4"/>
  <c r="L26" i="4"/>
  <c r="K26" i="4"/>
  <c r="J26" i="4"/>
  <c r="M5" i="4"/>
  <c r="J5" i="4"/>
  <c r="M137" i="4"/>
  <c r="L137" i="4"/>
  <c r="K137" i="4"/>
  <c r="J137" i="4"/>
  <c r="M210" i="4"/>
  <c r="L210" i="4"/>
  <c r="K210" i="4"/>
  <c r="J210" i="4"/>
  <c r="M52" i="4"/>
  <c r="L52" i="4"/>
  <c r="K52" i="4"/>
  <c r="J52" i="4"/>
  <c r="M123" i="4"/>
  <c r="L123" i="4"/>
  <c r="K123" i="4"/>
  <c r="J123" i="4"/>
  <c r="M64" i="4"/>
  <c r="L64" i="4"/>
  <c r="K64" i="4"/>
  <c r="J64" i="4"/>
  <c r="M144" i="4"/>
  <c r="L144" i="4"/>
  <c r="K144" i="4"/>
  <c r="J144" i="4"/>
  <c r="M25" i="4"/>
  <c r="L25" i="4"/>
  <c r="K25" i="4"/>
  <c r="J25" i="4"/>
  <c r="M24" i="4"/>
  <c r="L24" i="4"/>
  <c r="K24" i="4"/>
  <c r="J24" i="4"/>
  <c r="M9" i="4"/>
  <c r="L9" i="4"/>
  <c r="K9" i="4"/>
  <c r="J9" i="4"/>
  <c r="I9" i="4"/>
  <c r="M61" i="4"/>
  <c r="L61" i="4"/>
  <c r="K61" i="4"/>
  <c r="J61" i="4"/>
  <c r="M97" i="4"/>
  <c r="L97" i="4"/>
  <c r="K97" i="4"/>
  <c r="J97" i="4"/>
  <c r="M60" i="4"/>
  <c r="L60" i="4"/>
  <c r="K60" i="4"/>
  <c r="J60" i="4"/>
  <c r="M96" i="4"/>
  <c r="L96" i="4"/>
  <c r="K96" i="4"/>
  <c r="J96" i="4"/>
  <c r="M143" i="4"/>
  <c r="L143" i="4"/>
  <c r="K143" i="4"/>
  <c r="J143" i="4"/>
  <c r="M198" i="4"/>
  <c r="L198" i="4"/>
  <c r="K198" i="4"/>
  <c r="J198" i="4"/>
  <c r="M192" i="4"/>
  <c r="L192" i="4"/>
  <c r="K192" i="4"/>
  <c r="J192" i="4"/>
  <c r="M209" i="4"/>
  <c r="L209" i="4"/>
  <c r="K209" i="4"/>
  <c r="J209" i="4"/>
  <c r="M72" i="4"/>
  <c r="L72" i="4"/>
  <c r="K72" i="4"/>
  <c r="J72" i="4"/>
  <c r="M18" i="4"/>
  <c r="L18" i="4"/>
  <c r="K18" i="4"/>
  <c r="J18" i="4"/>
  <c r="I18" i="4"/>
  <c r="M168" i="4"/>
  <c r="L168" i="4"/>
  <c r="K168" i="4"/>
  <c r="J168" i="4"/>
  <c r="M220" i="4"/>
  <c r="L220" i="4"/>
  <c r="K220" i="4"/>
  <c r="J220" i="4"/>
  <c r="M142" i="4"/>
  <c r="L142" i="4"/>
  <c r="K142" i="4"/>
  <c r="J142" i="4"/>
  <c r="M106" i="4"/>
  <c r="L106" i="4"/>
  <c r="K106" i="4"/>
  <c r="J106" i="4"/>
  <c r="M141" i="4"/>
  <c r="L141" i="4"/>
  <c r="K141" i="4"/>
  <c r="J141" i="4"/>
  <c r="M36" i="4"/>
  <c r="L36" i="4"/>
  <c r="K36" i="4"/>
  <c r="J36" i="4"/>
  <c r="I36" i="4"/>
  <c r="M35" i="4"/>
  <c r="L35" i="4"/>
  <c r="K35" i="4"/>
  <c r="J35" i="4"/>
  <c r="I35" i="4"/>
  <c r="M22" i="4"/>
  <c r="L22" i="4"/>
  <c r="K22" i="4"/>
  <c r="J22" i="4"/>
  <c r="M208" i="4"/>
  <c r="L208" i="4"/>
  <c r="K208" i="4"/>
  <c r="J208" i="4"/>
  <c r="M140" i="4"/>
  <c r="L140" i="4"/>
  <c r="K140" i="4"/>
  <c r="J140" i="4"/>
  <c r="M197" i="4"/>
  <c r="L197" i="4"/>
  <c r="K197" i="4"/>
  <c r="J197" i="4"/>
  <c r="M167" i="4"/>
  <c r="L167" i="4"/>
  <c r="K167" i="4"/>
  <c r="J167" i="4"/>
  <c r="M47" i="4"/>
  <c r="L47" i="4"/>
  <c r="K47" i="4"/>
  <c r="J47" i="4"/>
  <c r="I47" i="4"/>
  <c r="P5" i="4"/>
  <c r="R5" i="4" s="1"/>
  <c r="K230" i="4" l="1"/>
  <c r="I230" i="4"/>
  <c r="M230" i="4"/>
  <c r="J230" i="4"/>
  <c r="L230" i="4"/>
  <c r="O25" i="4"/>
  <c r="P52" i="4"/>
  <c r="R52" i="4" s="1"/>
  <c r="P129" i="4"/>
  <c r="R129" i="4" s="1"/>
  <c r="O204" i="4"/>
  <c r="P208" i="4"/>
  <c r="R208" i="4" s="1"/>
  <c r="P150" i="4"/>
  <c r="R150" i="4" s="1"/>
  <c r="Q103" i="4"/>
  <c r="P41" i="4"/>
  <c r="R41" i="4" s="1"/>
  <c r="P84" i="4"/>
  <c r="R84" i="4" s="1"/>
  <c r="P136" i="4"/>
  <c r="R136" i="4" s="1"/>
  <c r="P65" i="4"/>
  <c r="R65" i="4" s="1"/>
  <c r="P12" i="4"/>
  <c r="R12" i="4" s="1"/>
  <c r="P226" i="4"/>
  <c r="R226" i="4" s="1"/>
  <c r="P89" i="4"/>
  <c r="R89" i="4" s="1"/>
  <c r="P13" i="4"/>
  <c r="R13" i="4" s="1"/>
  <c r="P175" i="4"/>
  <c r="R175" i="4" s="1"/>
  <c r="P50" i="4"/>
  <c r="R50" i="4" s="1"/>
  <c r="P121" i="4"/>
  <c r="R121" i="4" s="1"/>
  <c r="P133" i="4"/>
  <c r="R133" i="4" s="1"/>
  <c r="P51" i="4"/>
  <c r="R51" i="4" s="1"/>
  <c r="P75" i="4"/>
  <c r="R75" i="4" s="1"/>
  <c r="P144" i="4"/>
  <c r="R144" i="4" s="1"/>
  <c r="P124" i="4"/>
  <c r="R124" i="4" s="1"/>
  <c r="P48" i="4"/>
  <c r="R48" i="4" s="1"/>
  <c r="P83" i="4"/>
  <c r="R83" i="4" s="1"/>
  <c r="P156" i="4"/>
  <c r="R156" i="4" s="1"/>
  <c r="P177" i="4"/>
  <c r="R177" i="4" s="1"/>
  <c r="Q20" i="4"/>
  <c r="P174" i="4"/>
  <c r="R174" i="4" s="1"/>
  <c r="P195" i="4"/>
  <c r="R195" i="4" s="1"/>
  <c r="Q130" i="4"/>
  <c r="P118" i="4"/>
  <c r="R118" i="4" s="1"/>
  <c r="P196" i="4"/>
  <c r="R196" i="4" s="1"/>
  <c r="P43" i="4"/>
  <c r="R43" i="4" s="1"/>
  <c r="P142" i="4"/>
  <c r="R142" i="4" s="1"/>
  <c r="P9" i="4"/>
  <c r="R9" i="4" s="1"/>
  <c r="P26" i="4"/>
  <c r="R26" i="4" s="1"/>
  <c r="P39" i="4"/>
  <c r="R39" i="4" s="1"/>
  <c r="P54" i="4"/>
  <c r="R54" i="4" s="1"/>
  <c r="P170" i="4"/>
  <c r="R170" i="4" s="1"/>
  <c r="P148" i="4"/>
  <c r="R148" i="4" s="1"/>
  <c r="P193" i="4"/>
  <c r="R193" i="4" s="1"/>
  <c r="Q149" i="4"/>
  <c r="P222" i="4"/>
  <c r="R222" i="4" s="1"/>
  <c r="P104" i="4"/>
  <c r="R104" i="4" s="1"/>
  <c r="Q124" i="4"/>
  <c r="Q48" i="4"/>
  <c r="O194" i="4"/>
  <c r="O38" i="4"/>
  <c r="Q225" i="4"/>
  <c r="Q41" i="4"/>
  <c r="P173" i="4"/>
  <c r="R173" i="4" s="1"/>
  <c r="Q83" i="4"/>
  <c r="Q212" i="4"/>
  <c r="P45" i="4"/>
  <c r="R45" i="4" s="1"/>
  <c r="P74" i="4"/>
  <c r="R74" i="4" s="1"/>
  <c r="Q177" i="4"/>
  <c r="P62" i="4"/>
  <c r="R62" i="4" s="1"/>
  <c r="Q174" i="4"/>
  <c r="O136" i="4"/>
  <c r="O68" i="4"/>
  <c r="O12" i="4"/>
  <c r="P85" i="4"/>
  <c r="R85" i="4" s="1"/>
  <c r="O42" i="4"/>
  <c r="O226" i="4"/>
  <c r="P87" i="4"/>
  <c r="R87" i="4" s="1"/>
  <c r="O89" i="4"/>
  <c r="Q207" i="4"/>
  <c r="Q50" i="4"/>
  <c r="Q116" i="4"/>
  <c r="P101" i="4"/>
  <c r="R101" i="4" s="1"/>
  <c r="P216" i="4"/>
  <c r="R216" i="4" s="1"/>
  <c r="P161" i="4"/>
  <c r="R161" i="4" s="1"/>
  <c r="P162" i="4"/>
  <c r="R162" i="4" s="1"/>
  <c r="O51" i="4"/>
  <c r="O218" i="4"/>
  <c r="Q219" i="4"/>
  <c r="Q75" i="4"/>
  <c r="Q95" i="4"/>
  <c r="O154" i="4"/>
  <c r="Q56" i="4"/>
  <c r="P106" i="4"/>
  <c r="R106" i="4" s="1"/>
  <c r="Q142" i="4"/>
  <c r="P220" i="4"/>
  <c r="R220" i="4" s="1"/>
  <c r="Q18" i="4"/>
  <c r="Q72" i="4"/>
  <c r="P209" i="4"/>
  <c r="R209" i="4" s="1"/>
  <c r="Q198" i="4"/>
  <c r="P143" i="4"/>
  <c r="R143" i="4" s="1"/>
  <c r="Q143" i="4"/>
  <c r="Q60" i="4"/>
  <c r="Q97" i="4"/>
  <c r="O9" i="4"/>
  <c r="O24" i="4"/>
  <c r="O144" i="4"/>
  <c r="Q123" i="4"/>
  <c r="O52" i="4"/>
  <c r="P210" i="4"/>
  <c r="R210" i="4" s="1"/>
  <c r="Q137" i="4"/>
  <c r="P69" i="4"/>
  <c r="R69" i="4" s="1"/>
  <c r="P138" i="4"/>
  <c r="R138" i="4" s="1"/>
  <c r="P108" i="4"/>
  <c r="R108" i="4" s="1"/>
  <c r="P172" i="4"/>
  <c r="R172" i="4" s="1"/>
  <c r="P137" i="4"/>
  <c r="R137" i="4" s="1"/>
  <c r="O20" i="4"/>
  <c r="O168" i="4"/>
  <c r="Q96" i="4"/>
  <c r="O123" i="4"/>
  <c r="O5" i="4"/>
  <c r="Q69" i="4"/>
  <c r="P109" i="4"/>
  <c r="R109" i="4" s="1"/>
  <c r="P131" i="4"/>
  <c r="R131" i="4" s="1"/>
  <c r="Q199" i="4"/>
  <c r="Q19" i="4"/>
  <c r="P146" i="4"/>
  <c r="R146" i="4" s="1"/>
  <c r="Q146" i="4"/>
  <c r="P147" i="4"/>
  <c r="R147" i="4" s="1"/>
  <c r="P179" i="4"/>
  <c r="R179" i="4" s="1"/>
  <c r="Q179" i="4"/>
  <c r="Q148" i="4"/>
  <c r="Q193" i="4"/>
  <c r="Q150" i="4"/>
  <c r="O16" i="4"/>
  <c r="Q81" i="4"/>
  <c r="Q82" i="4"/>
  <c r="O97" i="4"/>
  <c r="Q104" i="4"/>
  <c r="P151" i="4"/>
  <c r="R151" i="4" s="1"/>
  <c r="Q213" i="4"/>
  <c r="Q195" i="4"/>
  <c r="O29" i="4"/>
  <c r="O130" i="4"/>
  <c r="O67" i="4"/>
  <c r="O148" i="4"/>
  <c r="Q9" i="4"/>
  <c r="O47" i="4"/>
  <c r="O197" i="4"/>
  <c r="P97" i="4"/>
  <c r="R97" i="4" s="1"/>
  <c r="Q70" i="4"/>
  <c r="P76" i="4"/>
  <c r="R76" i="4" s="1"/>
  <c r="Q59" i="4"/>
  <c r="P125" i="4"/>
  <c r="R125" i="4" s="1"/>
  <c r="P10" i="4"/>
  <c r="R10" i="4" s="1"/>
  <c r="Q10" i="4"/>
  <c r="P194" i="4"/>
  <c r="R194" i="4" s="1"/>
  <c r="Q112" i="4"/>
  <c r="P16" i="4"/>
  <c r="R16" i="4" s="1"/>
  <c r="Q16" i="4"/>
  <c r="Q180" i="4"/>
  <c r="Q135" i="4"/>
  <c r="P187" i="4"/>
  <c r="R187" i="4" s="1"/>
  <c r="P228" i="4"/>
  <c r="R228" i="4" s="1"/>
  <c r="P126" i="4"/>
  <c r="R126" i="4" s="1"/>
  <c r="O159" i="4"/>
  <c r="Q214" i="4"/>
  <c r="O71" i="4"/>
  <c r="O108" i="4"/>
  <c r="O132" i="4"/>
  <c r="Q76" i="4"/>
  <c r="O150" i="4"/>
  <c r="O125" i="4"/>
  <c r="O220" i="4"/>
  <c r="O167" i="4"/>
  <c r="Q197" i="4"/>
  <c r="P140" i="4"/>
  <c r="R140" i="4" s="1"/>
  <c r="Q208" i="4"/>
  <c r="O22" i="4"/>
  <c r="Q22" i="4"/>
  <c r="P141" i="4"/>
  <c r="R141" i="4" s="1"/>
  <c r="O142" i="4"/>
  <c r="P168" i="4"/>
  <c r="R168" i="4" s="1"/>
  <c r="O72" i="4"/>
  <c r="Q209" i="4"/>
  <c r="O192" i="4"/>
  <c r="P96" i="4"/>
  <c r="R96" i="4" s="1"/>
  <c r="P61" i="4"/>
  <c r="R61" i="4" s="1"/>
  <c r="Q52" i="4"/>
  <c r="Q210" i="4"/>
  <c r="Q194" i="4"/>
  <c r="P80" i="4"/>
  <c r="R80" i="4" s="1"/>
  <c r="Q38" i="4"/>
  <c r="P127" i="4"/>
  <c r="R127" i="4" s="1"/>
  <c r="Q127" i="4"/>
  <c r="P211" i="4"/>
  <c r="R211" i="4" s="1"/>
  <c r="Q171" i="4"/>
  <c r="O40" i="4"/>
  <c r="Q40" i="4"/>
  <c r="Q155" i="4"/>
  <c r="Q120" i="4"/>
  <c r="Q11" i="4"/>
  <c r="P46" i="4"/>
  <c r="R46" i="4" s="1"/>
  <c r="P63" i="4"/>
  <c r="R63" i="4" s="1"/>
  <c r="P20" i="4"/>
  <c r="R20" i="4" s="1"/>
  <c r="Q228" i="4"/>
  <c r="Q203" i="4"/>
  <c r="P158" i="4"/>
  <c r="R158" i="4" s="1"/>
  <c r="P214" i="4"/>
  <c r="R214" i="4" s="1"/>
  <c r="Q93" i="4"/>
  <c r="Q217" i="4"/>
  <c r="O121" i="4"/>
  <c r="Q161" i="4"/>
  <c r="O163" i="4"/>
  <c r="Q51" i="4"/>
  <c r="P128" i="4"/>
  <c r="R128" i="4" s="1"/>
  <c r="O164" i="4"/>
  <c r="Q165" i="4"/>
  <c r="O129" i="4"/>
  <c r="P166" i="4"/>
  <c r="R166" i="4" s="1"/>
  <c r="Q166" i="4"/>
  <c r="Q34" i="4"/>
  <c r="O211" i="4"/>
  <c r="Q26" i="4"/>
  <c r="O39" i="4"/>
  <c r="O223" i="4"/>
  <c r="O79" i="4"/>
  <c r="O103" i="4"/>
  <c r="Q80" i="4"/>
  <c r="O172" i="4"/>
  <c r="Q84" i="4"/>
  <c r="O43" i="4"/>
  <c r="O95" i="4"/>
  <c r="O206" i="4"/>
  <c r="Q206" i="4"/>
  <c r="O193" i="4"/>
  <c r="Q29" i="4"/>
  <c r="O147" i="4"/>
  <c r="P197" i="4"/>
  <c r="R197" i="4" s="1"/>
  <c r="P22" i="4"/>
  <c r="R22" i="4" s="1"/>
  <c r="O187" i="4"/>
  <c r="O198" i="4"/>
  <c r="P72" i="4"/>
  <c r="R72" i="4" s="1"/>
  <c r="P198" i="4"/>
  <c r="R198" i="4" s="1"/>
  <c r="O138" i="4"/>
  <c r="Q145" i="4"/>
  <c r="O31" i="4"/>
  <c r="P169" i="4"/>
  <c r="R169" i="4" s="1"/>
  <c r="P70" i="4"/>
  <c r="R70" i="4" s="1"/>
  <c r="P59" i="4"/>
  <c r="R59" i="4" s="1"/>
  <c r="P223" i="4"/>
  <c r="R223" i="4" s="1"/>
  <c r="P152" i="4"/>
  <c r="R152" i="4" s="1"/>
  <c r="P153" i="4"/>
  <c r="R153" i="4" s="1"/>
  <c r="Q187" i="4"/>
  <c r="P44" i="4"/>
  <c r="R44" i="4" s="1"/>
  <c r="Q44" i="4"/>
  <c r="P154" i="4"/>
  <c r="R154" i="4" s="1"/>
  <c r="Q211" i="4"/>
  <c r="P182" i="4"/>
  <c r="R182" i="4" s="1"/>
  <c r="P120" i="4"/>
  <c r="R120" i="4" s="1"/>
  <c r="Q45" i="4"/>
  <c r="P201" i="4"/>
  <c r="R201" i="4" s="1"/>
  <c r="Q201" i="4"/>
  <c r="O11" i="4"/>
  <c r="O46" i="4"/>
  <c r="Q27" i="4"/>
  <c r="P157" i="4"/>
  <c r="R157" i="4" s="1"/>
  <c r="O74" i="4"/>
  <c r="O177" i="4"/>
  <c r="P99" i="4"/>
  <c r="R99" i="4" s="1"/>
  <c r="P29" i="4"/>
  <c r="R29" i="4" s="1"/>
  <c r="P204" i="4"/>
  <c r="R204" i="4" s="1"/>
  <c r="O128" i="4"/>
  <c r="O83" i="4"/>
  <c r="O61" i="4"/>
  <c r="Q121" i="4"/>
  <c r="O106" i="4"/>
  <c r="P132" i="4"/>
  <c r="R132" i="4" s="1"/>
  <c r="Q128" i="4"/>
  <c r="P192" i="4"/>
  <c r="R192" i="4" s="1"/>
  <c r="P163" i="4"/>
  <c r="R163" i="4" s="1"/>
  <c r="P68" i="4"/>
  <c r="R68" i="4" s="1"/>
  <c r="Q5" i="4"/>
  <c r="O180" i="4"/>
  <c r="P135" i="4"/>
  <c r="R135" i="4" s="1"/>
  <c r="O153" i="4"/>
  <c r="O114" i="4"/>
  <c r="Q182" i="4"/>
  <c r="O171" i="4"/>
  <c r="P155" i="4"/>
  <c r="R155" i="4" s="1"/>
  <c r="Q204" i="4"/>
  <c r="Q162" i="4"/>
  <c r="O82" i="4"/>
  <c r="O76" i="4"/>
  <c r="Q125" i="4"/>
  <c r="P171" i="4"/>
  <c r="R171" i="4" s="1"/>
  <c r="O222" i="4"/>
  <c r="P71" i="4"/>
  <c r="R71" i="4" s="1"/>
  <c r="P47" i="4"/>
  <c r="Q167" i="4"/>
  <c r="Q140" i="4"/>
  <c r="O208" i="4"/>
  <c r="O35" i="4"/>
  <c r="P36" i="4"/>
  <c r="R36" i="4" s="1"/>
  <c r="O141" i="4"/>
  <c r="Q168" i="4"/>
  <c r="O60" i="4"/>
  <c r="Q61" i="4"/>
  <c r="Q24" i="4"/>
  <c r="Q64" i="4"/>
  <c r="P123" i="4"/>
  <c r="R123" i="4" s="1"/>
  <c r="Q39" i="4"/>
  <c r="P145" i="4"/>
  <c r="R145" i="4" s="1"/>
  <c r="P139" i="4"/>
  <c r="R139" i="4" s="1"/>
  <c r="O199" i="4"/>
  <c r="Q54" i="4"/>
  <c r="P19" i="4"/>
  <c r="R19" i="4" s="1"/>
  <c r="O146" i="4"/>
  <c r="P55" i="4"/>
  <c r="R55" i="4" s="1"/>
  <c r="Q55" i="4"/>
  <c r="Q147" i="4"/>
  <c r="O229" i="4"/>
  <c r="P149" i="4"/>
  <c r="R149" i="4" s="1"/>
  <c r="P38" i="4"/>
  <c r="R38" i="4" s="1"/>
  <c r="P114" i="4"/>
  <c r="R114" i="4" s="1"/>
  <c r="P82" i="4"/>
  <c r="R82" i="4" s="1"/>
  <c r="Q154" i="4"/>
  <c r="P27" i="4"/>
  <c r="R27" i="4" s="1"/>
  <c r="Q74" i="4"/>
  <c r="Q136" i="4"/>
  <c r="Q21" i="4"/>
  <c r="O28" i="4"/>
  <c r="Q28" i="4"/>
  <c r="Q65" i="4"/>
  <c r="Q68" i="4"/>
  <c r="P66" i="4"/>
  <c r="R66" i="4" s="1"/>
  <c r="Q66" i="4"/>
  <c r="Q12" i="4"/>
  <c r="Q85" i="4"/>
  <c r="Q226" i="4"/>
  <c r="Q87" i="4"/>
  <c r="O88" i="4"/>
  <c r="P67" i="4"/>
  <c r="R67" i="4" s="1"/>
  <c r="Q175" i="4"/>
  <c r="P56" i="4"/>
  <c r="R56" i="4" s="1"/>
  <c r="O50" i="4"/>
  <c r="O158" i="4"/>
  <c r="O126" i="4"/>
  <c r="P159" i="4"/>
  <c r="R159" i="4" s="1"/>
  <c r="O214" i="4"/>
  <c r="Q215" i="4"/>
  <c r="P227" i="4"/>
  <c r="R227" i="4" s="1"/>
  <c r="Q164" i="4"/>
  <c r="O156" i="4"/>
  <c r="Q156" i="4"/>
  <c r="P116" i="4"/>
  <c r="R116" i="4" s="1"/>
  <c r="O116" i="4"/>
  <c r="O151" i="4"/>
  <c r="Q151" i="4"/>
  <c r="O207" i="4"/>
  <c r="P207" i="4"/>
  <c r="R207" i="4" s="1"/>
  <c r="O215" i="4"/>
  <c r="P215" i="4"/>
  <c r="R215" i="4" s="1"/>
  <c r="P81" i="4"/>
  <c r="R81" i="4" s="1"/>
  <c r="O81" i="4"/>
  <c r="Q118" i="4"/>
  <c r="O118" i="4"/>
  <c r="Q133" i="4"/>
  <c r="O133" i="4"/>
  <c r="P191" i="4"/>
  <c r="R191" i="4" s="1"/>
  <c r="O191" i="4"/>
  <c r="O45" i="4"/>
  <c r="O173" i="4"/>
  <c r="O65" i="4"/>
  <c r="O19" i="4"/>
  <c r="O85" i="4"/>
  <c r="Q172" i="4"/>
  <c r="O56" i="4"/>
  <c r="O228" i="4"/>
  <c r="Q170" i="4"/>
  <c r="Q63" i="4"/>
  <c r="O213" i="4"/>
  <c r="O87" i="4"/>
  <c r="O155" i="4"/>
  <c r="O174" i="4"/>
  <c r="O66" i="4"/>
  <c r="Q158" i="4"/>
  <c r="P11" i="4"/>
  <c r="R11" i="4" s="1"/>
  <c r="O54" i="4"/>
  <c r="Q223" i="4"/>
  <c r="O140" i="4"/>
  <c r="P164" i="4"/>
  <c r="R164" i="4" s="1"/>
  <c r="O36" i="4"/>
  <c r="Q126" i="4"/>
  <c r="O84" i="4"/>
  <c r="O44" i="4"/>
  <c r="O80" i="4"/>
  <c r="O131" i="4"/>
  <c r="P206" i="4"/>
  <c r="R206" i="4" s="1"/>
  <c r="P103" i="4"/>
  <c r="R103" i="4" s="1"/>
  <c r="Q220" i="4"/>
  <c r="O18" i="4"/>
  <c r="O137" i="4"/>
  <c r="Q138" i="4"/>
  <c r="O70" i="4"/>
  <c r="O170" i="4"/>
  <c r="O135" i="4"/>
  <c r="Q79" i="4"/>
  <c r="O13" i="4"/>
  <c r="O161" i="4"/>
  <c r="O162" i="4"/>
  <c r="Q43" i="4"/>
  <c r="O75" i="4"/>
  <c r="P203" i="4"/>
  <c r="R203" i="4" s="1"/>
  <c r="O203" i="4"/>
  <c r="P165" i="4"/>
  <c r="R165" i="4" s="1"/>
  <c r="O165" i="4"/>
  <c r="Q62" i="4"/>
  <c r="O62" i="4"/>
  <c r="P21" i="4"/>
  <c r="R21" i="4" s="1"/>
  <c r="O21" i="4"/>
  <c r="P93" i="4"/>
  <c r="R93" i="4" s="1"/>
  <c r="O93" i="4"/>
  <c r="O217" i="4"/>
  <c r="P217" i="4"/>
  <c r="R217" i="4" s="1"/>
  <c r="P34" i="4"/>
  <c r="R34" i="4" s="1"/>
  <c r="O34" i="4"/>
  <c r="Q25" i="4"/>
  <c r="P64" i="4"/>
  <c r="R64" i="4" s="1"/>
  <c r="O64" i="4"/>
  <c r="Q227" i="4"/>
  <c r="O227" i="4"/>
  <c r="O157" i="4"/>
  <c r="O124" i="4"/>
  <c r="O112" i="4"/>
  <c r="O152" i="4"/>
  <c r="O101" i="4"/>
  <c r="Q216" i="4"/>
  <c r="Q129" i="4"/>
  <c r="O27" i="4"/>
  <c r="O225" i="4"/>
  <c r="O145" i="4"/>
  <c r="Q46" i="4"/>
  <c r="O179" i="4"/>
  <c r="Q141" i="4"/>
  <c r="Q114" i="4"/>
  <c r="Q153" i="4"/>
  <c r="O216" i="4"/>
  <c r="P35" i="4"/>
  <c r="P31" i="4"/>
  <c r="R31" i="4" s="1"/>
  <c r="O166" i="4"/>
  <c r="Q152" i="4"/>
  <c r="P88" i="4"/>
  <c r="R88" i="4" s="1"/>
  <c r="P28" i="4"/>
  <c r="R28" i="4" s="1"/>
  <c r="Q101" i="4"/>
  <c r="O104" i="4"/>
  <c r="P180" i="4"/>
  <c r="R180" i="4" s="1"/>
  <c r="P229" i="4"/>
  <c r="R229" i="4" s="1"/>
  <c r="O10" i="4"/>
  <c r="Q192" i="4"/>
  <c r="O143" i="4"/>
  <c r="O96" i="4"/>
  <c r="P60" i="4"/>
  <c r="R60" i="4" s="1"/>
  <c r="Q144" i="4"/>
  <c r="O210" i="4"/>
  <c r="O26" i="4"/>
  <c r="O139" i="4"/>
  <c r="P199" i="4"/>
  <c r="R199" i="4" s="1"/>
  <c r="O149" i="4"/>
  <c r="P40" i="4"/>
  <c r="R40" i="4" s="1"/>
  <c r="Q173" i="4"/>
  <c r="O120" i="4"/>
  <c r="Q88" i="4"/>
  <c r="Q163" i="4"/>
  <c r="O196" i="4"/>
  <c r="P167" i="4"/>
  <c r="R167" i="4" s="1"/>
  <c r="Q106" i="4"/>
  <c r="P18" i="4"/>
  <c r="R18" i="4" s="1"/>
  <c r="O209" i="4"/>
  <c r="P24" i="4"/>
  <c r="R24" i="4" s="1"/>
  <c r="P25" i="4"/>
  <c r="R25" i="4" s="1"/>
  <c r="Q108" i="4"/>
  <c r="Q229" i="4"/>
  <c r="P79" i="4"/>
  <c r="R79" i="4" s="1"/>
  <c r="O127" i="4"/>
  <c r="P225" i="4"/>
  <c r="R225" i="4" s="1"/>
  <c r="Q157" i="4"/>
  <c r="Q99" i="4"/>
  <c r="P213" i="4"/>
  <c r="R213" i="4" s="1"/>
  <c r="O195" i="4"/>
  <c r="P42" i="4"/>
  <c r="Q89" i="4"/>
  <c r="P130" i="4"/>
  <c r="R130" i="4" s="1"/>
  <c r="Q13" i="4"/>
  <c r="O175" i="4"/>
  <c r="P205" i="4"/>
  <c r="R205" i="4" s="1"/>
  <c r="P218" i="4"/>
  <c r="R218" i="4" s="1"/>
  <c r="P95" i="4"/>
  <c r="Q191" i="4"/>
  <c r="Q47" i="4"/>
  <c r="Q132" i="4"/>
  <c r="Q222" i="4"/>
  <c r="O59" i="4"/>
  <c r="P112" i="4"/>
  <c r="R112" i="4" s="1"/>
  <c r="Q42" i="4"/>
  <c r="Q71" i="4"/>
  <c r="O205" i="4"/>
  <c r="Q218" i="4"/>
  <c r="Q109" i="4"/>
  <c r="O109" i="4"/>
  <c r="P212" i="4"/>
  <c r="R212" i="4" s="1"/>
  <c r="O212" i="4"/>
  <c r="O169" i="4"/>
  <c r="Q169" i="4"/>
  <c r="O219" i="4"/>
  <c r="P219" i="4"/>
  <c r="R219" i="4" s="1"/>
  <c r="Q67" i="4"/>
  <c r="O99" i="4"/>
  <c r="Q131" i="4"/>
  <c r="O55" i="4"/>
  <c r="O201" i="4"/>
  <c r="Q35" i="4"/>
  <c r="Q36" i="4"/>
  <c r="O69" i="4"/>
  <c r="Q31" i="4"/>
  <c r="Q139" i="4"/>
  <c r="O48" i="4"/>
  <c r="O182" i="4"/>
  <c r="O41" i="4"/>
  <c r="O63" i="4"/>
  <c r="Q159" i="4"/>
  <c r="Q205" i="4"/>
  <c r="Q196" i="4"/>
  <c r="P230" i="4" l="1"/>
  <c r="Q230" i="4"/>
  <c r="O230" i="4"/>
  <c r="R42" i="4"/>
  <c r="R95" i="4"/>
  <c r="R47" i="4"/>
  <c r="R35" i="4"/>
  <c r="R230" i="4" l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</calcChain>
</file>

<file path=xl/sharedStrings.xml><?xml version="1.0" encoding="utf-8"?>
<sst xmlns="http://schemas.openxmlformats.org/spreadsheetml/2006/main" count="930" uniqueCount="356">
  <si>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</si>
  <si>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</si>
  <si>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</si>
  <si>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</si>
  <si>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</si>
  <si>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</si>
  <si>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</si>
  <si>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</si>
  <si>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</si>
  <si>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</si>
  <si>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</si>
  <si>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</si>
  <si>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</si>
  <si>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</si>
  <si>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</si>
  <si>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</si>
  <si>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</si>
  <si>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</si>
  <si>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</si>
  <si>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</si>
  <si>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</si>
  <si>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</si>
  <si>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</si>
  <si>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</si>
  <si>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</si>
  <si>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</si>
  <si>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</si>
  <si>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Contenido color azul: opcional</t>
  </si>
  <si>
    <t>DEPTO. ADMINISTRATIVO FINANCIERO</t>
  </si>
  <si>
    <t>CONSERJE</t>
  </si>
  <si>
    <t>AGUSTIN FELIZ CUEBA</t>
  </si>
  <si>
    <t>DIVISION FINANCIERA</t>
  </si>
  <si>
    <t>CHOFER</t>
  </si>
  <si>
    <t>ALEJA MARTE</t>
  </si>
  <si>
    <t>DEPTO.  DE  VALORACION</t>
  </si>
  <si>
    <t>ALEXANDRA DEL MONTE</t>
  </si>
  <si>
    <t>AUXILIAR DE CARTOGRAFIA</t>
  </si>
  <si>
    <t>ALFREDINA ALONZO BALBUENA</t>
  </si>
  <si>
    <t>SECCION DE CAJA</t>
  </si>
  <si>
    <t>DEPTO. JURIDICO</t>
  </si>
  <si>
    <t>SECRETARIA</t>
  </si>
  <si>
    <t>ALTAGRACIA SOFIA ABREU RODRIGUEZ</t>
  </si>
  <si>
    <t>DEPTO. DE CONSERVACION CATASTRAL</t>
  </si>
  <si>
    <t>ANA JOAQUINA MORA RODRIGUEZ</t>
  </si>
  <si>
    <t>ENC. DPTO. JURIDICO</t>
  </si>
  <si>
    <t>ANA MERCEDES GARCIA CRUZ</t>
  </si>
  <si>
    <t>DEPTO. DE COMUNICACIONES</t>
  </si>
  <si>
    <t>RECEPCIONISTA</t>
  </si>
  <si>
    <t>ANATALIA ENCARNACION MONTERO</t>
  </si>
  <si>
    <t>DIVISION DE CORRESPONDENCIA</t>
  </si>
  <si>
    <t>MENSAJERO INTERNO</t>
  </si>
  <si>
    <t>ANDRES GOMEZ PEGUERO</t>
  </si>
  <si>
    <t>ANGEL ANTONIO VASQUEZ MESA</t>
  </si>
  <si>
    <t>SECCION DE TRANSPORTACION</t>
  </si>
  <si>
    <t>ANGELA AMADA DIAZ PANIAGUA</t>
  </si>
  <si>
    <t>ANGELICA M. REYES PEÑA</t>
  </si>
  <si>
    <t>ARCHIVISTA</t>
  </si>
  <si>
    <t>ANIBAL GOMEZ MENDEZ</t>
  </si>
  <si>
    <t>AUX. ADMINISTRATIVO I</t>
  </si>
  <si>
    <t>ANNY REYES RAMIREZ</t>
  </si>
  <si>
    <t>DEPTO. PLAN. Y DESARROLLO</t>
  </si>
  <si>
    <t>ENC. DEPTO. PLANIFICACION Y DESARROLLO</t>
  </si>
  <si>
    <t>ANNYELO FELIX OVALLES MIESES</t>
  </si>
  <si>
    <t>ANTONIA ROMERO PEREZ</t>
  </si>
  <si>
    <t>ANTONIA VIDAL SORIANO</t>
  </si>
  <si>
    <t>ENC. DIV.  DE CARTOGRAFIA</t>
  </si>
  <si>
    <t>ANYOLINA ELIZABETH DURAN DOMIGUEZ</t>
  </si>
  <si>
    <t>ARIEL CORNIEL CUBILETE</t>
  </si>
  <si>
    <t>AURELIA JOSEFINA GONZALEZ ROSARIO</t>
  </si>
  <si>
    <t>ANALISTA DE PESUPUESTO</t>
  </si>
  <si>
    <t>BOLIVAR OTAÑO QUEVEDO</t>
  </si>
  <si>
    <t>MENSAJERO EXTERNO</t>
  </si>
  <si>
    <t>BRUNILDA JOSEFINA BICHARA GONZALEZ</t>
  </si>
  <si>
    <t>CARLOS A. ACOSTA DECHAMPS</t>
  </si>
  <si>
    <t>CARLOS DE LA ROSA RIVERA</t>
  </si>
  <si>
    <t>DIRECCION TECNICA</t>
  </si>
  <si>
    <t>CARLOS REYES</t>
  </si>
  <si>
    <t>PROGRAMADOR</t>
  </si>
  <si>
    <t>CARMEN ISABEL OLIVERO JIMENEZ</t>
  </si>
  <si>
    <t>CASTIA MONICA OLAVERRIA SANTANA</t>
  </si>
  <si>
    <t xml:space="preserve">CATALINA CUEVAS </t>
  </si>
  <si>
    <t>CATALINO SOLIS BOCIO</t>
  </si>
  <si>
    <t>CELESTE MEDINA LOPEZ DE RODRIGUEZ</t>
  </si>
  <si>
    <t>CINDY RAFELINA CARRERA MOYA</t>
  </si>
  <si>
    <t>DAIDA FREDESVINDA BAUTISTA MATEO</t>
  </si>
  <si>
    <t>DAMARYS PEREZ JAQUEZ</t>
  </si>
  <si>
    <t>SECCION DE COMPRAS</t>
  </si>
  <si>
    <t>DILIA MARIANNY ENCARNACION NUÑEZ</t>
  </si>
  <si>
    <t>DEPTO. DE REC. HUMANOS</t>
  </si>
  <si>
    <t>ANALISTA DE RECURSOS HUMANOS</t>
  </si>
  <si>
    <t>DIOMARYS ANTONIA CHALAS TEJEDA</t>
  </si>
  <si>
    <t>DIOMEDES ALTAGRACIA MELO SUERO</t>
  </si>
  <si>
    <t>VIGILANTE</t>
  </si>
  <si>
    <t>DOMINGA PEGUERO CASTILLO</t>
  </si>
  <si>
    <t>AUX.  DE RELACIONES PUBLICAS</t>
  </si>
  <si>
    <t>DOMINGO CABRERA ENCARNACION</t>
  </si>
  <si>
    <t>DOMINGO MORENO MATEO</t>
  </si>
  <si>
    <t>LAVADOR DE VEHICULOS</t>
  </si>
  <si>
    <t>EDDY WILLIAM GOMEZ GUZMAN</t>
  </si>
  <si>
    <t>INSPECTOR (A) CATASTRAL</t>
  </si>
  <si>
    <t>ELIZABETH RICART FROMETA</t>
  </si>
  <si>
    <t>ELIZABETH ZORRILLA CASTILLO</t>
  </si>
  <si>
    <t>ELOISA ESTEVEZ MINAYA</t>
  </si>
  <si>
    <t>ELOISA RAMIREZ  RAMIREZ</t>
  </si>
  <si>
    <t>ELSA MARGARITA FRANCO VELEZ</t>
  </si>
  <si>
    <t xml:space="preserve">ELY ISABEL RUBIO PEREZ </t>
  </si>
  <si>
    <t>DIVISION CARTOGRAFIA</t>
  </si>
  <si>
    <t>ERIC ENMANUEL DIAZ DE LOS SANTOS</t>
  </si>
  <si>
    <t>AUXILIAR DE DOCUMENTACION</t>
  </si>
  <si>
    <t>FELIPE AQUILES CIPRIAN MIRANDA</t>
  </si>
  <si>
    <t>ANALISTA DE GESTION DE CALIDAD</t>
  </si>
  <si>
    <t>FRANCIS ALBERTO FERMIN ALMONTE</t>
  </si>
  <si>
    <t>FRANCIS DANIEL RODRIGUEZ JAIME</t>
  </si>
  <si>
    <t>FRANCISCA MERCEDES PRESINAL MARTINEZ</t>
  </si>
  <si>
    <t>FRANCISCA MONTILLA DE LOS SANTOS</t>
  </si>
  <si>
    <t>FRANCISCA TRINIDAD MEDRANO REGALADO</t>
  </si>
  <si>
    <t>FRANCISCO GOMEZ DURAN</t>
  </si>
  <si>
    <t>FRANKLING LEONARDO DISLA GUERRA</t>
  </si>
  <si>
    <t>GLENNY NUÑEZ RODRIGUEZ</t>
  </si>
  <si>
    <t>HECTOR HENRY MONTERO TORRES</t>
  </si>
  <si>
    <t>HECTOR JOSE CASTELLANOS ALMONTE</t>
  </si>
  <si>
    <t>HECTOR PINALES</t>
  </si>
  <si>
    <t>ANALISTA DE PLANIFICACION</t>
  </si>
  <si>
    <t>ILUMINADA SANCHEZ CUEVAS</t>
  </si>
  <si>
    <t>INGRIDS ALTAGRACIA PEGUERO</t>
  </si>
  <si>
    <t>AUX. ADMINISTRATIVO II</t>
  </si>
  <si>
    <t>ISABELLA MERCEDES SANTOS ROMERO</t>
  </si>
  <si>
    <t>ISAURA CRISTINA SOLER MORA</t>
  </si>
  <si>
    <t>JACINTO MARTINEZ SALAS</t>
  </si>
  <si>
    <t>JACQUELINE  AQUINO CALDERON</t>
  </si>
  <si>
    <t>SECCION DE NOMINA</t>
  </si>
  <si>
    <t>JACQUELINE SANTANA GUITIERREZ</t>
  </si>
  <si>
    <t>SECRETARIA EJECUTIVA</t>
  </si>
  <si>
    <t>JEAN CARLO LOPEZ</t>
  </si>
  <si>
    <t>JELPI DE JESUS CORNIELLE RAVELO</t>
  </si>
  <si>
    <t>JENNIFER MERCEDES ESPINAL CEPEDA</t>
  </si>
  <si>
    <t>AUXILIAR DE INFORMACION CIUDADANO</t>
  </si>
  <si>
    <t>JESSICA ALTAGRACIA RODRIGUEZ</t>
  </si>
  <si>
    <t>JOHAN DOMINGO ROJAS SOLIS</t>
  </si>
  <si>
    <t>JOSE ALBERTO LEVY CASTILLO</t>
  </si>
  <si>
    <t>JOSE ALBERTO RUIZ FERMIN</t>
  </si>
  <si>
    <t>JOSE ANTONIO DIAZ</t>
  </si>
  <si>
    <t>WEB MASTER</t>
  </si>
  <si>
    <t>JOSE ENRIQUE CABRERA SANTANA</t>
  </si>
  <si>
    <t>JOSE GILBERTO ROBLES RODRIGUEZ</t>
  </si>
  <si>
    <t>MECANICO AUTOMOTRIZ</t>
  </si>
  <si>
    <t>JOSE L. PATRICIO CANDELARIO</t>
  </si>
  <si>
    <t xml:space="preserve">DIRECCION GENERAL </t>
  </si>
  <si>
    <t>JOSE MONTERO MONTERO</t>
  </si>
  <si>
    <t>JOSE RHADAMES BRITO HERNANDEZ</t>
  </si>
  <si>
    <t>ENC. DEPTO. REC. HUMANOS</t>
  </si>
  <si>
    <t>JOSELYN DE LOS SANTOS ENCARNACION</t>
  </si>
  <si>
    <t>JUAN MARTINEZ</t>
  </si>
  <si>
    <t>JUAN VALDEZ PAREDES</t>
  </si>
  <si>
    <t>JUANA CLARIBEL ESPINAL RAMIREZ</t>
  </si>
  <si>
    <t>JUANA FAMILIA</t>
  </si>
  <si>
    <t>JUANA RAFELINA CACERES VELOZ</t>
  </si>
  <si>
    <t>JUANA SUGILIO MARTINEZ</t>
  </si>
  <si>
    <t>JULIO ALBERTO SENA PEREZ</t>
  </si>
  <si>
    <t>KENDRY ABRAHAM RUIZ MARIA</t>
  </si>
  <si>
    <t>KENIA ALTAGRACIA BURGOS HILARIO</t>
  </si>
  <si>
    <t>ANALISTA DE RELACIONES LABORALES</t>
  </si>
  <si>
    <t>KESLIN ESPIRITUSANTO TORRES</t>
  </si>
  <si>
    <t>LAIA MERCEDES SERULLE JIMENEZ</t>
  </si>
  <si>
    <t>LAURA VIRGINIA GOMEZ PEREZ</t>
  </si>
  <si>
    <t>ANALISTA DE CAPACITACION Y DESARROLLO</t>
  </si>
  <si>
    <t>LEIDY VICTORIA GOMEZ ALBUEZ</t>
  </si>
  <si>
    <t>LEOMARY TERESA CABRERA SANCHEZ</t>
  </si>
  <si>
    <t>LIGIA TOMASA TINELO PADILLA</t>
  </si>
  <si>
    <t>LUCAS MARTE</t>
  </si>
  <si>
    <t>LUIS ARMANDO MINYETY RUIZ</t>
  </si>
  <si>
    <t>LUIS BIENVENIDO BELTRE</t>
  </si>
  <si>
    <t>LUIS PASCUAL HEREDIA ROSSO</t>
  </si>
  <si>
    <t>LUPE BIENVENIDA RAMIREZ CONSTANZA</t>
  </si>
  <si>
    <t>ENC. DE NOMINAS</t>
  </si>
  <si>
    <t>LUZ MARIA DEL CARMEN ZAPATA LORENZO</t>
  </si>
  <si>
    <t>MABEL MENDEZ PEÑA</t>
  </si>
  <si>
    <t>MALTHA MIGUELINA RAMIREZ GONZALEZ</t>
  </si>
  <si>
    <t>MANUEL ARTURO MONTILLA MATEO</t>
  </si>
  <si>
    <t>MANUEL HERRERA COLON</t>
  </si>
  <si>
    <t>MARCELA MALTIL ROSSO</t>
  </si>
  <si>
    <t>SUPERVISOR MAYORDOMIA</t>
  </si>
  <si>
    <t>MARCOS MIGUEL GOMEZ GONZALEZ</t>
  </si>
  <si>
    <t>ENC. DEPTO.  DE FORM. CATASTRAL</t>
  </si>
  <si>
    <t>MARIA CLAIRET FELIPE NUÑEZ</t>
  </si>
  <si>
    <t>MARIA DE LOURDES SANCHEZ MEJIA</t>
  </si>
  <si>
    <t>MARIA DEL CARMEN ALMONTE ENCARNACION</t>
  </si>
  <si>
    <t>MARIA M. PEÑA FORTUNA</t>
  </si>
  <si>
    <t>MARIEL ESTEPHANY SANTANA CASTILLO</t>
  </si>
  <si>
    <t>MARINA PASCUAL BRAZOBAN</t>
  </si>
  <si>
    <t>ENC. SECCION DE CAJA</t>
  </si>
  <si>
    <t>MARITZA ARGENTINA GONZALEZ YNFANTE</t>
  </si>
  <si>
    <t>MARLENIS HERNANDEZ TRINIDAD</t>
  </si>
  <si>
    <t>MARTINA ILUMINADA CASTILLO</t>
  </si>
  <si>
    <t>MASSIEL JOSEFINA MENDEZ GOMEZ</t>
  </si>
  <si>
    <t>AUX. DE CONTABILIDAD</t>
  </si>
  <si>
    <t>MAURA SOTO</t>
  </si>
  <si>
    <t>MELISSA NOVA GARCIA</t>
  </si>
  <si>
    <t>MELVYN WILLIAM CORA</t>
  </si>
  <si>
    <t>MERCEDES ELIZABETH SANCHEZ RODRIGUEZ</t>
  </si>
  <si>
    <t>COORDINADOR DESPACHO</t>
  </si>
  <si>
    <t>MERCEDES REYES VARGAS</t>
  </si>
  <si>
    <t>MIGUELA RAMIREZ TERRERO</t>
  </si>
  <si>
    <t>ANALISTA DE RECLUTAMIENTO Y SELECCIÓN</t>
  </si>
  <si>
    <t>MIGUELINA TORRES CASTELLE</t>
  </si>
  <si>
    <t>MILAGROS BAUTISTA JEREZ</t>
  </si>
  <si>
    <t>MILAGROS MAGALLANES SALLAN</t>
  </si>
  <si>
    <t>MIRTHA MADERLIN MARTINEZ GUZMAN</t>
  </si>
  <si>
    <t>MORALMA ADAMES MARTINEZ</t>
  </si>
  <si>
    <t>NAZARIO ALEJANDRO LINARES FELIX</t>
  </si>
  <si>
    <t>NELSON  CASTRO CORTORREAL</t>
  </si>
  <si>
    <t>NORELYS TERESA  CEDEÑO  CAMPOS</t>
  </si>
  <si>
    <t>OLGA LIDIA ABREU</t>
  </si>
  <si>
    <t>ONEYDA ROBLEZ NUÑEZ</t>
  </si>
  <si>
    <t>PAOLA RAQUEL DE LA CRUZ MATOS</t>
  </si>
  <si>
    <t>PATRICIO BODDEN GONZALEZ</t>
  </si>
  <si>
    <t>ADM. DE SEGURIDAD</t>
  </si>
  <si>
    <t>PAVEL ERNESTO ALMARANTE RAMIREZ</t>
  </si>
  <si>
    <t>PEDRO DANIEL FRELLES TORRES</t>
  </si>
  <si>
    <t>PEDRO MATOS DE LA PAZ</t>
  </si>
  <si>
    <t>RAFAEL VARGAS RAMIREZ</t>
  </si>
  <si>
    <t>RAMON ANTONIO SORIANO MOTA</t>
  </si>
  <si>
    <t>AYUDANTE DE MANTENIMIENTO</t>
  </si>
  <si>
    <t>RAMON LEDESMA CANDELIER</t>
  </si>
  <si>
    <t>RAMON YSAIAS GUERRERO CORDERO</t>
  </si>
  <si>
    <t>RAMONA ALTAGRACIA GIRON GUERRERO</t>
  </si>
  <si>
    <t>RAMONA ROSA FERREIRA</t>
  </si>
  <si>
    <t>ENC. DE SERVICIOS GENERALES</t>
  </si>
  <si>
    <t>ROBERT ALEXANDER MARTINEZ MARMOLEJOS</t>
  </si>
  <si>
    <t>ROSA ABREU PICHARDO</t>
  </si>
  <si>
    <t>ADMINISTRADOR BASE DE DATOS</t>
  </si>
  <si>
    <t>SANTA CECILIA CUEVAS</t>
  </si>
  <si>
    <t>SANTA MATOS REYES</t>
  </si>
  <si>
    <t>SARA VIRGINIA GUZMAN</t>
  </si>
  <si>
    <t>SILVANO ENCARNACION CASTILLO</t>
  </si>
  <si>
    <t>SILVIA MERCEDES CRUZ ALVAREZ</t>
  </si>
  <si>
    <t>SIRA JOSEFINA ANGELES VARGAS</t>
  </si>
  <si>
    <t>SORANGEL MATEO ARIAS</t>
  </si>
  <si>
    <t>STALIN GATON PINEDA</t>
  </si>
  <si>
    <t>SUJEI HORTENSIA DIAZ TIBURCIO</t>
  </si>
  <si>
    <t>TEANNY MARIANA SOLANO ALBERTO</t>
  </si>
  <si>
    <t>TERESINA PEREZ MENDEZ</t>
  </si>
  <si>
    <t>TOMAS GONZALEZ GONZALEZ</t>
  </si>
  <si>
    <t>TOMAS RAMIREZ FELIZ</t>
  </si>
  <si>
    <t>VICENTE HERNANDEZ VIDAL</t>
  </si>
  <si>
    <t>VICTOR JOSE HERNANDEZ ORTEGA</t>
  </si>
  <si>
    <t>WASTER ALEXANDER PAULINO CAPELLAN</t>
  </si>
  <si>
    <t>WILSON RAFAEL GOMEZ LIZ</t>
  </si>
  <si>
    <t xml:space="preserve">YANIRIS MATEO ENCARNACION </t>
  </si>
  <si>
    <t>YENMI NATALI PEÑA LOPEZ</t>
  </si>
  <si>
    <t>YERFRICA NOAMI ABREU DE LOS SANTOS</t>
  </si>
  <si>
    <t>YIRA FIDELINA CANARO CURY</t>
  </si>
  <si>
    <t>DISEÑADOR GRAFICO</t>
  </si>
  <si>
    <t>YNGRID ALTAGRACIA DE JESUS</t>
  </si>
  <si>
    <t>YORGY ALEJANDRO MATOS MOTA</t>
  </si>
  <si>
    <t>YSAIAS HILARIO PEÑA</t>
  </si>
  <si>
    <t>YSIDRO ANTONIO LAZALA RODRIGUEZ</t>
  </si>
  <si>
    <t>ENC. DEPTO. CONSERVA. CATASTRA</t>
  </si>
  <si>
    <t>FIJO</t>
  </si>
  <si>
    <t>ESTATUTO SIMPLIFICADO</t>
  </si>
  <si>
    <t>DE CARRERA</t>
  </si>
  <si>
    <t>DE LIBRE NOMBRAMIENTO</t>
  </si>
  <si>
    <t>DEPTO. DE COORDINACION REGIONAL</t>
  </si>
  <si>
    <t>DE CONFIANZA</t>
  </si>
  <si>
    <t>Riesgos Laborales (1.1%) (2*)</t>
  </si>
  <si>
    <t>COORDINADOR ADMINISTRATIVO</t>
  </si>
  <si>
    <t>CAJERO (A)</t>
  </si>
  <si>
    <t>SECCION DE ALMACEN Y SUMINISTRO</t>
  </si>
  <si>
    <t>ENC. ALMACEN Y SUMIISTRO</t>
  </si>
  <si>
    <t>ENC. DEPTO. COORDINACION REG.</t>
  </si>
  <si>
    <t>DIRECTOR (A)TECNICO (A)</t>
  </si>
  <si>
    <t>ENC. DEPTO. VALORACION</t>
  </si>
  <si>
    <t>SUBDIRECTOR (A) GENERAL</t>
  </si>
  <si>
    <t>ALEXANDRE ALCANTARA ALMONTE</t>
  </si>
  <si>
    <t>ANGELA GABINA ARAUJO DEL ROSARIO</t>
  </si>
  <si>
    <t>CAROL LIZANDRA SEVERINO BAEZ DE POU</t>
  </si>
  <si>
    <t>ELIEZER MARTINEZ BATISTA</t>
  </si>
  <si>
    <t>ELVYS JAVIER GERMAN</t>
  </si>
  <si>
    <t>GRACE MATEO ROSARIO</t>
  </si>
  <si>
    <t>JOSE ANDRES ACEVEDO GOMEZ</t>
  </si>
  <si>
    <t>MARTIRE MATOS GARCIA</t>
  </si>
  <si>
    <t>RENE GREGORIO TEJEDA ROMERO</t>
  </si>
  <si>
    <t xml:space="preserve">RICARDO BENJAMIN PEÑA PEÑA </t>
  </si>
  <si>
    <t>DIV. DE LEVANTAMIENTO Y ESTUDIO CATASTRAL</t>
  </si>
  <si>
    <t>SANTA CUEVAS MENDEZ</t>
  </si>
  <si>
    <t>SHEYLA YADIRA TURBI NOVA</t>
  </si>
  <si>
    <t>TOMAS RODRIGUEZ RAMIREZ</t>
  </si>
  <si>
    <t>WINTHY ESTHER MEDINA RODRIGUEZ</t>
  </si>
  <si>
    <t>YASORIS ZELANDA RODRIGUEZ REYES</t>
  </si>
  <si>
    <t>YENNIFER AEDELIS ALMONTE VARGAS</t>
  </si>
  <si>
    <t>MARCOS CABRERA VEGAS</t>
  </si>
  <si>
    <t>ENC. DE CORRESPONDENCIA</t>
  </si>
  <si>
    <t>SOPORTE TECNICO INFORMATICO</t>
  </si>
  <si>
    <t>RESP. DE ACCESO A LA INFORMACION (RAI)</t>
  </si>
  <si>
    <t>COORDI. TECNICO CATASTRAL</t>
  </si>
  <si>
    <t>ENC. DIV. LEVANTAMIENTO Y ESTUDIO CATASTRAL</t>
  </si>
  <si>
    <t>CONTADORA</t>
  </si>
  <si>
    <t>ELECTRICISTA</t>
  </si>
  <si>
    <t>TECNICO COMPRAS Y CONTRATACIONES</t>
  </si>
  <si>
    <t>TEC. EN REDES Y TELECOMUNICACIONES</t>
  </si>
  <si>
    <t>LUCIA ELVIRA BAEZ</t>
  </si>
  <si>
    <t>DARMAURY ALTAGRACIA REYES</t>
  </si>
  <si>
    <t>JULIO AMADO ALCOBER DEL ROSARIO</t>
  </si>
  <si>
    <t xml:space="preserve">AUXILIAR ADMINISTRATIVO  </t>
  </si>
  <si>
    <t>GILBERTO HILARIO REYES JIMENEZ</t>
  </si>
  <si>
    <t>JENNIFER JOSEFINA VENTURA MATOS</t>
  </si>
  <si>
    <t>HECTOR FRANCISCO PEREZ MIRAMBEAUX</t>
  </si>
  <si>
    <t>CLAUDIO IDELFONSO OGANDO VALENZUELA</t>
  </si>
  <si>
    <t>GIORDANO SOTO SOTO</t>
  </si>
  <si>
    <t>TERESA YOCASTA GUZMAN GUZMAN</t>
  </si>
  <si>
    <t>ABEL HERNANDEZ MARTE</t>
  </si>
  <si>
    <t>ARMANDO MORLA MARTINEZ</t>
  </si>
  <si>
    <t>AUX. DE ALMACEN Y SUMINISTRO</t>
  </si>
  <si>
    <t>CARLOS TORIBIO GERALDINO</t>
  </si>
  <si>
    <t>ESTEBANIA MONTERO DE LOS SANTOS</t>
  </si>
  <si>
    <t>CAMARERA</t>
  </si>
  <si>
    <t>FRANCISCO ALBERTO DURAN DE LA CRUZ</t>
  </si>
  <si>
    <t>FRANKLING VIZCAINO CABRERA</t>
  </si>
  <si>
    <t>JESUS MANUEL CALDERON SANCHEZ</t>
  </si>
  <si>
    <t>LEONARDO POLANCO MARTINEZ</t>
  </si>
  <si>
    <t>LILIANA GISEL PUJOLS  RUBIO</t>
  </si>
  <si>
    <t>MARCOS RAFAEL LOPEZ PEGUERO</t>
  </si>
  <si>
    <t>MERCELIS JOHAIRA HERRERA PIMENTEL</t>
  </si>
  <si>
    <t>MICHAEL RAFAEL SURIEL CABREJA</t>
  </si>
  <si>
    <t>MIGUEL ANGEL LOPEZ LEYBA</t>
  </si>
  <si>
    <t>NELYS MARGARITA ARISTY MEJIA</t>
  </si>
  <si>
    <t>ROBERT FABIAN ARVELO ARIAS</t>
  </si>
  <si>
    <t>FOTOGRAFO</t>
  </si>
  <si>
    <t>SANDRA MARCELA MANZUETA</t>
  </si>
  <si>
    <t>SANTA ISABEL MOTA ANGOMAS</t>
  </si>
  <si>
    <t>TEGGY GUILLERMINA RAMIREZ PEÑA</t>
  </si>
  <si>
    <t>YDAISA MARIA ALMANZAR FLORENCIO</t>
  </si>
  <si>
    <t>YERIS JOHANNY GERONIMO GONZALEZ</t>
  </si>
  <si>
    <t>ELIEZER JEFFERSON MENDEZ PEÑA</t>
  </si>
  <si>
    <t>JUAN FRANCISCO GARCIA DE DIOS</t>
  </si>
  <si>
    <t>ANA DELIA HENRIQUEZ MARTE</t>
  </si>
  <si>
    <t>ELIZABETH HERNANDEZ ALMANZAR</t>
  </si>
  <si>
    <t>VINICIO NORBELTO CABREJA RAMIREZ</t>
  </si>
  <si>
    <t>ASISTENTE TECNICO</t>
  </si>
  <si>
    <t>ROSITA RUIZ BATISTA</t>
  </si>
  <si>
    <t>JUAN ROBERTO REYNOSO SANCHEZ</t>
  </si>
  <si>
    <t>PLOMERO</t>
  </si>
  <si>
    <t>CARLOS GREGORIO ORTEGA MORALES</t>
  </si>
  <si>
    <t>DIVISION SERVICIOS GENERALES</t>
  </si>
  <si>
    <t>COORD. CARTOGRAFIA DIGITAL</t>
  </si>
  <si>
    <t>ABOGADO (A)</t>
  </si>
  <si>
    <t>TECNICO  DE DOCUMENTACION</t>
  </si>
  <si>
    <t>TECNICO  CARTOGRAFICO</t>
  </si>
  <si>
    <t>TASADOR (A)</t>
  </si>
  <si>
    <t>DPTO. DE FORMACION CATASTRAL</t>
  </si>
  <si>
    <t>DPTO. DE TECNOLOGIA DE LA INFORM. Y COMUNIC.</t>
  </si>
  <si>
    <t xml:space="preserve">DIRECCION GENERAL  DEL CATASTRO NACIONAL
Compensacion al Personal de Empleados Fijos de la Sede Central
correspondiente al mes de Julio 2021
</t>
  </si>
  <si>
    <t>DIRECTOR GENERAL</t>
  </si>
  <si>
    <t>ENCARGADO COMPRAS</t>
  </si>
  <si>
    <t>REVISOR (A) CATASTRAL</t>
  </si>
  <si>
    <t>AUXILIAR TASADOR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</si>
</sst>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5" borderId="5" xfId="0" applyNumberFormat="1" applyFont="1" applyFill="1" applyBorder="1" applyAlignment="1">
      <alignment horizontal="center" vertical="center"/>
    </xf>
    <xf numFmtId="4" fontId="4" fillId="5" borderId="5" xfId="0" applyNumberFormat="1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/>
    </xf>
    <xf numFmtId="2" fontId="6" fillId="0" borderId="8" xfId="1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6" fillId="0" borderId="20" xfId="0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/>
    </xf>
    <xf numFmtId="4" fontId="3" fillId="0" borderId="20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/>
    </xf>
    <xf numFmtId="0" fontId="3" fillId="0" borderId="20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4" fontId="4" fillId="5" borderId="11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/>
    </xf>
    <xf numFmtId="4" fontId="3" fillId="0" borderId="22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/>
    </xf>
    <xf numFmtId="4" fontId="3" fillId="6" borderId="0" xfId="0" applyNumberFormat="1" applyFont="1" applyFill="1" applyAlignment="1">
      <alignment vertical="center"/>
    </xf>
    <xf numFmtId="0" fontId="3" fillId="6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7" borderId="5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right" vertical="center"/>
    </xf>
    <xf numFmtId="2" fontId="4" fillId="7" borderId="5" xfId="0" applyNumberFormat="1" applyFont="1" applyFill="1" applyBorder="1" applyAlignment="1">
      <alignment horizontal="right" vertical="center"/>
    </xf>
    <xf numFmtId="4" fontId="4" fillId="7" borderId="23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3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4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6" fillId="0" borderId="0" xfId="0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255815</xdr:colOff>
      <xdr:row>0</xdr:row>
      <xdr:rowOff>2667000</xdr:rowOff>
    </xdr:to>
    <xdr:pic>
      <xdr:nvPicPr>
        <xdr:cNvPr id="3079" name="Imagen 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2498274</xdr:colOff>
      <xdr:row>0</xdr:row>
      <xdr:rowOff>2571750</xdr:rowOff>
    </xdr:to>
    <xdr:pic>
      <xdr:nvPicPr>
        <xdr:cNvPr id="3080" name="Imagen 2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1995715</xdr:colOff>
      <xdr:row>236</xdr:row>
      <xdr:rowOff>176893</xdr:rowOff>
    </xdr:from>
    <xdr:to>
      <xdr:col>15</xdr:col>
      <xdr:colOff>1034918</xdr:colOff>
      <xdr:row>251</xdr:row>
      <xdr:rowOff>231320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50894" y="115415786"/>
          <a:ext cx="18210892" cy="45447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DK259"/>
  <sheetViews>
    <sheetView tabSelected="1" topLeftCell="A22" zoomScale="55" zoomScaleNormal="55" zoomScaleSheetLayoutView="10" zoomScalePageLayoutView="25" workbookViewId="0">
      <selection activeCell="I3" sqref="I3"/>
    </sheetView>
  </sheetViews>
  <sheetFormatPr baseColWidth="10" defaultColWidth="39.42578125" defaultRowHeight="15" x14ac:dyDescent="0.2"/>
  <cols>
    <col min="1" max="1" width="6.7109375" style="16" customWidth="1"/>
    <col min="2" max="2" width="48.5703125" style="2" customWidth="1"/>
    <col min="3" max="3" width="35.5703125" style="2" customWidth="1"/>
    <col min="4" max="4" width="35.7109375" style="2" customWidth="1"/>
    <col min="5" max="5" width="37.28515625" style="2" customWidth="1"/>
    <col min="6" max="6" width="20.7109375" style="33" customWidth="1"/>
    <col min="7" max="7" width="17.140625" style="34" customWidth="1"/>
    <col min="8" max="8" width="17.28515625" style="16" customWidth="1"/>
    <col min="9" max="9" width="22.42578125" style="74" customWidth="1"/>
    <col min="10" max="10" width="23.7109375" style="16" customWidth="1"/>
    <col min="11" max="11" width="20.7109375" style="16" customWidth="1"/>
    <col min="12" max="12" width="19.7109375" style="74" customWidth="1"/>
    <col min="13" max="13" width="20.85546875" style="16" customWidth="1"/>
    <col min="14" max="14" width="21.5703125" style="17" customWidth="1"/>
    <col min="15" max="15" width="29.5703125" style="16" customWidth="1"/>
    <col min="16" max="18" width="39.42578125" style="16" customWidth="1"/>
    <col min="19" max="19" width="39.42578125" style="17" customWidth="1"/>
    <col min="20" max="16384" width="39.42578125" style="2"/>
  </cols>
  <sheetData>
    <row r="1" spans="1:115" customFormat="1" ht="211.5" customHeight="1" thickBot="1" x14ac:dyDescent="0.55000000000000004">
      <c r="A1" s="104"/>
      <c r="B1" s="104"/>
      <c r="C1" s="104"/>
      <c r="D1" s="105" t="s">
        <v>351</v>
      </c>
      <c r="E1" s="104"/>
      <c r="F1" s="104"/>
      <c r="G1" s="106"/>
      <c r="H1" s="106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15" ht="117.75" customHeight="1" x14ac:dyDescent="0.2">
      <c r="A2" s="18" t="s">
        <v>24</v>
      </c>
      <c r="B2" s="20"/>
      <c r="C2" s="1"/>
      <c r="D2" s="1"/>
      <c r="E2" s="1"/>
      <c r="F2" s="24"/>
      <c r="G2" s="24"/>
      <c r="H2" s="24"/>
      <c r="I2" s="30" t="s">
        <v>10</v>
      </c>
      <c r="J2" s="30"/>
      <c r="K2" s="30"/>
      <c r="L2" s="30"/>
      <c r="M2" s="30"/>
      <c r="N2" s="30"/>
      <c r="O2" s="31"/>
      <c r="P2" s="96" t="s">
        <v>2</v>
      </c>
      <c r="Q2" s="97"/>
      <c r="R2" s="18" t="s">
        <v>23</v>
      </c>
      <c r="S2" s="18" t="s">
        <v>5</v>
      </c>
    </row>
    <row r="3" spans="1:115" ht="112.5" customHeight="1" x14ac:dyDescent="0.2">
      <c r="A3" s="19"/>
      <c r="B3" s="21" t="s">
        <v>20</v>
      </c>
      <c r="C3" s="3" t="s">
        <v>26</v>
      </c>
      <c r="D3" s="3" t="s">
        <v>21</v>
      </c>
      <c r="E3" s="3" t="s">
        <v>25</v>
      </c>
      <c r="F3" s="22" t="s">
        <v>22</v>
      </c>
      <c r="G3" s="22" t="s">
        <v>11</v>
      </c>
      <c r="H3" s="22" t="s">
        <v>15</v>
      </c>
      <c r="I3" s="23" t="s">
        <v>13</v>
      </c>
      <c r="J3" s="23"/>
      <c r="K3" s="22" t="s">
        <v>264</v>
      </c>
      <c r="L3" s="84" t="s">
        <v>14</v>
      </c>
      <c r="M3" s="23"/>
      <c r="N3" s="24" t="s">
        <v>12</v>
      </c>
      <c r="O3" s="25" t="s">
        <v>0</v>
      </c>
      <c r="P3" s="26" t="s">
        <v>4</v>
      </c>
      <c r="Q3" s="28" t="s">
        <v>1</v>
      </c>
      <c r="R3" s="19"/>
      <c r="S3" s="19"/>
    </row>
    <row r="4" spans="1:115" ht="64.5" customHeight="1" x14ac:dyDescent="0.2">
      <c r="A4" s="19"/>
      <c r="B4" s="21"/>
      <c r="C4" s="3"/>
      <c r="D4" s="3"/>
      <c r="E4" s="3"/>
      <c r="F4" s="94"/>
      <c r="G4" s="94"/>
      <c r="H4" s="94"/>
      <c r="I4" s="83" t="s">
        <v>6</v>
      </c>
      <c r="J4" s="29" t="s">
        <v>7</v>
      </c>
      <c r="K4" s="22"/>
      <c r="L4" s="83" t="s">
        <v>8</v>
      </c>
      <c r="M4" s="29" t="s">
        <v>9</v>
      </c>
      <c r="N4" s="22"/>
      <c r="O4" s="25"/>
      <c r="P4" s="27"/>
      <c r="Q4" s="29"/>
      <c r="R4" s="19"/>
      <c r="S4" s="19"/>
    </row>
    <row r="5" spans="1:115" s="41" customFormat="1" ht="39" customHeight="1" x14ac:dyDescent="0.2">
      <c r="A5" s="40">
        <f t="shared" ref="A5:A68" si="0">+A4+1</f>
        <v>1</v>
      </c>
      <c r="B5" s="48" t="s">
        <v>306</v>
      </c>
      <c r="C5" s="48" t="s">
        <v>147</v>
      </c>
      <c r="D5" s="102" t="s">
        <v>352</v>
      </c>
      <c r="E5" s="49" t="s">
        <v>261</v>
      </c>
      <c r="F5" s="54">
        <v>235000</v>
      </c>
      <c r="G5" s="55">
        <v>44622.11</v>
      </c>
      <c r="H5" s="56">
        <v>25</v>
      </c>
      <c r="I5" s="56">
        <v>6744.5</v>
      </c>
      <c r="J5" s="56">
        <f>+F5*7.1%</f>
        <v>16685</v>
      </c>
      <c r="K5" s="57">
        <f>F5*1.1%</f>
        <v>2585.0000000000005</v>
      </c>
      <c r="L5" s="56">
        <v>4098.53</v>
      </c>
      <c r="M5" s="56">
        <f>+F5*7.09%</f>
        <v>16661.5</v>
      </c>
      <c r="N5" s="58"/>
      <c r="O5" s="56">
        <f>SUM(I5:N5)</f>
        <v>46774.53</v>
      </c>
      <c r="P5" s="56">
        <f>+G5+H5+I5+L5+N5</f>
        <v>55490.14</v>
      </c>
      <c r="Q5" s="56">
        <f>+J5+K5+M5</f>
        <v>35931.5</v>
      </c>
      <c r="R5" s="56">
        <f>+F5-P5</f>
        <v>179509.86</v>
      </c>
      <c r="S5" s="59">
        <v>111</v>
      </c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</row>
    <row r="6" spans="1:115" s="47" customFormat="1" ht="33.950000000000003" customHeight="1" x14ac:dyDescent="0.2">
      <c r="A6" s="40">
        <f t="shared" si="0"/>
        <v>2</v>
      </c>
      <c r="B6" s="95" t="s">
        <v>307</v>
      </c>
      <c r="C6" s="95" t="s">
        <v>147</v>
      </c>
      <c r="D6" s="95" t="s">
        <v>272</v>
      </c>
      <c r="E6" s="53" t="s">
        <v>261</v>
      </c>
      <c r="F6" s="54">
        <v>120000</v>
      </c>
      <c r="G6" s="55">
        <v>16809.87</v>
      </c>
      <c r="H6" s="56">
        <v>25</v>
      </c>
      <c r="I6" s="56">
        <f>+F6*2.87%</f>
        <v>3444</v>
      </c>
      <c r="J6" s="56">
        <f>+F6*7.1%</f>
        <v>8520</v>
      </c>
      <c r="K6" s="57">
        <f>F6*1.1%</f>
        <v>1320.0000000000002</v>
      </c>
      <c r="L6" s="56">
        <f>+F6*3.04%</f>
        <v>3648</v>
      </c>
      <c r="M6" s="56">
        <f>+F6*7.09%</f>
        <v>8508</v>
      </c>
      <c r="N6" s="58"/>
      <c r="O6" s="56">
        <f>SUM(I6:N6)</f>
        <v>25440</v>
      </c>
      <c r="P6" s="56">
        <f>+G6+H6+I6+L6+N6</f>
        <v>23926.87</v>
      </c>
      <c r="Q6" s="56">
        <f>+J6+K6+M6</f>
        <v>18348</v>
      </c>
      <c r="R6" s="56">
        <f>+F6-P6</f>
        <v>96073.13</v>
      </c>
      <c r="S6" s="59">
        <v>111</v>
      </c>
    </row>
    <row r="7" spans="1:115" s="47" customFormat="1" ht="33.950000000000003" customHeight="1" x14ac:dyDescent="0.2">
      <c r="A7" s="40">
        <f t="shared" si="0"/>
        <v>3</v>
      </c>
      <c r="B7" s="48" t="s">
        <v>333</v>
      </c>
      <c r="C7" s="48" t="s">
        <v>147</v>
      </c>
      <c r="D7" s="48" t="s">
        <v>272</v>
      </c>
      <c r="E7" s="42" t="s">
        <v>261</v>
      </c>
      <c r="F7" s="43">
        <v>120000</v>
      </c>
      <c r="G7" s="44">
        <v>16809.87</v>
      </c>
      <c r="H7" s="45">
        <v>25</v>
      </c>
      <c r="I7" s="45">
        <v>3444</v>
      </c>
      <c r="J7" s="45">
        <v>8520</v>
      </c>
      <c r="K7" s="43">
        <v>1320</v>
      </c>
      <c r="L7" s="45">
        <v>3648</v>
      </c>
      <c r="M7" s="45">
        <v>8508</v>
      </c>
      <c r="N7" s="44"/>
      <c r="O7" s="45">
        <v>25440</v>
      </c>
      <c r="P7" s="45">
        <v>23926.87</v>
      </c>
      <c r="Q7" s="45">
        <v>18348</v>
      </c>
      <c r="R7" s="45">
        <v>96073.13</v>
      </c>
      <c r="S7" s="46">
        <v>111</v>
      </c>
    </row>
    <row r="8" spans="1:115" s="47" customFormat="1" ht="33.950000000000003" customHeight="1" x14ac:dyDescent="0.2">
      <c r="A8" s="40">
        <f t="shared" si="0"/>
        <v>4</v>
      </c>
      <c r="B8" s="48" t="s">
        <v>334</v>
      </c>
      <c r="C8" s="48" t="s">
        <v>147</v>
      </c>
      <c r="D8" s="48" t="s">
        <v>272</v>
      </c>
      <c r="E8" s="49" t="s">
        <v>261</v>
      </c>
      <c r="F8" s="38">
        <v>120000</v>
      </c>
      <c r="G8" s="50">
        <v>16809.87</v>
      </c>
      <c r="H8" s="45">
        <v>25</v>
      </c>
      <c r="I8" s="45">
        <f t="shared" ref="I8:I71" si="1">+F8*2.87%</f>
        <v>3444</v>
      </c>
      <c r="J8" s="45">
        <f t="shared" ref="J8:J71" si="2">+F8*7.1%</f>
        <v>8520</v>
      </c>
      <c r="K8" s="43">
        <f t="shared" ref="K8:K71" si="3">F8*1.1%</f>
        <v>1320.0000000000002</v>
      </c>
      <c r="L8" s="45">
        <f t="shared" ref="L8:L71" si="4">+F8*3.04%</f>
        <v>3648</v>
      </c>
      <c r="M8" s="45">
        <f t="shared" ref="M8:M71" si="5">+F8*7.09%</f>
        <v>8508</v>
      </c>
      <c r="N8" s="44"/>
      <c r="O8" s="45">
        <f t="shared" ref="O8:O71" si="6">SUM(I8:N8)</f>
        <v>25440</v>
      </c>
      <c r="P8" s="45">
        <f t="shared" ref="P8:P71" si="7">+G8+H8+I8+L8+N8</f>
        <v>23926.87</v>
      </c>
      <c r="Q8" s="45">
        <f t="shared" ref="Q8:Q71" si="8">+J8+K8+M8</f>
        <v>18348</v>
      </c>
      <c r="R8" s="45">
        <f t="shared" ref="R8:R71" si="9">+F8-P8</f>
        <v>96073.13</v>
      </c>
      <c r="S8" s="46">
        <v>111</v>
      </c>
    </row>
    <row r="9" spans="1:115" s="47" customFormat="1" ht="33.950000000000003" customHeight="1" x14ac:dyDescent="0.2">
      <c r="A9" s="40">
        <f t="shared" si="0"/>
        <v>5</v>
      </c>
      <c r="B9" s="48" t="s">
        <v>73</v>
      </c>
      <c r="C9" s="48" t="s">
        <v>147</v>
      </c>
      <c r="D9" s="103" t="s">
        <v>345</v>
      </c>
      <c r="E9" s="49" t="s">
        <v>258</v>
      </c>
      <c r="F9" s="38">
        <v>41000</v>
      </c>
      <c r="G9" s="50">
        <v>405.27</v>
      </c>
      <c r="H9" s="45">
        <v>25</v>
      </c>
      <c r="I9" s="45">
        <f t="shared" si="1"/>
        <v>1176.7</v>
      </c>
      <c r="J9" s="45">
        <f t="shared" si="2"/>
        <v>2910.9999999999995</v>
      </c>
      <c r="K9" s="43">
        <f t="shared" si="3"/>
        <v>451.00000000000006</v>
      </c>
      <c r="L9" s="45">
        <f t="shared" si="4"/>
        <v>1246.4000000000001</v>
      </c>
      <c r="M9" s="45">
        <f t="shared" si="5"/>
        <v>2906.9</v>
      </c>
      <c r="N9" s="44">
        <v>1190.1199999999999</v>
      </c>
      <c r="O9" s="45">
        <f t="shared" si="6"/>
        <v>9882.119999999999</v>
      </c>
      <c r="P9" s="45">
        <f t="shared" si="7"/>
        <v>4043.49</v>
      </c>
      <c r="Q9" s="45">
        <f t="shared" si="8"/>
        <v>6268.9</v>
      </c>
      <c r="R9" s="45">
        <f t="shared" si="9"/>
        <v>36956.51</v>
      </c>
      <c r="S9" s="46">
        <v>111</v>
      </c>
    </row>
    <row r="10" spans="1:115" s="47" customFormat="1" ht="33.950000000000003" customHeight="1" x14ac:dyDescent="0.2">
      <c r="A10" s="40">
        <f t="shared" si="0"/>
        <v>6</v>
      </c>
      <c r="B10" s="48" t="s">
        <v>131</v>
      </c>
      <c r="C10" s="48" t="s">
        <v>147</v>
      </c>
      <c r="D10" s="48" t="s">
        <v>132</v>
      </c>
      <c r="E10" s="49" t="s">
        <v>258</v>
      </c>
      <c r="F10" s="38">
        <v>38500</v>
      </c>
      <c r="G10" s="50">
        <v>230.95</v>
      </c>
      <c r="H10" s="45">
        <v>25</v>
      </c>
      <c r="I10" s="45">
        <f t="shared" si="1"/>
        <v>1104.95</v>
      </c>
      <c r="J10" s="45">
        <f t="shared" si="2"/>
        <v>2733.4999999999995</v>
      </c>
      <c r="K10" s="43">
        <f t="shared" si="3"/>
        <v>423.50000000000006</v>
      </c>
      <c r="L10" s="45">
        <f t="shared" si="4"/>
        <v>1170.4000000000001</v>
      </c>
      <c r="M10" s="45">
        <f t="shared" si="5"/>
        <v>2729.65</v>
      </c>
      <c r="N10" s="44"/>
      <c r="O10" s="45">
        <f t="shared" si="6"/>
        <v>8162</v>
      </c>
      <c r="P10" s="45">
        <f t="shared" si="7"/>
        <v>2531.3000000000002</v>
      </c>
      <c r="Q10" s="45">
        <f t="shared" si="8"/>
        <v>5886.65</v>
      </c>
      <c r="R10" s="45">
        <f t="shared" si="9"/>
        <v>35968.699999999997</v>
      </c>
      <c r="S10" s="46">
        <v>111</v>
      </c>
    </row>
    <row r="11" spans="1:115" s="47" customFormat="1" ht="33.950000000000003" customHeight="1" x14ac:dyDescent="0.2">
      <c r="A11" s="40">
        <f t="shared" si="0"/>
        <v>7</v>
      </c>
      <c r="B11" s="48" t="s">
        <v>176</v>
      </c>
      <c r="C11" s="48" t="s">
        <v>147</v>
      </c>
      <c r="D11" s="48" t="s">
        <v>265</v>
      </c>
      <c r="E11" s="49" t="s">
        <v>258</v>
      </c>
      <c r="F11" s="51">
        <v>45000</v>
      </c>
      <c r="G11" s="50">
        <v>1148.33</v>
      </c>
      <c r="H11" s="45">
        <v>25</v>
      </c>
      <c r="I11" s="45">
        <f t="shared" si="1"/>
        <v>1291.5</v>
      </c>
      <c r="J11" s="45">
        <f t="shared" si="2"/>
        <v>3194.9999999999995</v>
      </c>
      <c r="K11" s="43">
        <f t="shared" si="3"/>
        <v>495.00000000000006</v>
      </c>
      <c r="L11" s="45">
        <f t="shared" si="4"/>
        <v>1368</v>
      </c>
      <c r="M11" s="45">
        <f t="shared" si="5"/>
        <v>3190.5</v>
      </c>
      <c r="N11" s="44"/>
      <c r="O11" s="45">
        <f t="shared" si="6"/>
        <v>9540</v>
      </c>
      <c r="P11" s="45">
        <f t="shared" si="7"/>
        <v>3832.83</v>
      </c>
      <c r="Q11" s="45">
        <f t="shared" si="8"/>
        <v>6880.5</v>
      </c>
      <c r="R11" s="45">
        <f t="shared" si="9"/>
        <v>41167.17</v>
      </c>
      <c r="S11" s="46">
        <v>111</v>
      </c>
    </row>
    <row r="12" spans="1:115" s="47" customFormat="1" ht="33.950000000000003" customHeight="1" x14ac:dyDescent="0.2">
      <c r="A12" s="40">
        <f t="shared" si="0"/>
        <v>8</v>
      </c>
      <c r="B12" s="48" t="s">
        <v>199</v>
      </c>
      <c r="C12" s="48" t="s">
        <v>147</v>
      </c>
      <c r="D12" s="48" t="s">
        <v>200</v>
      </c>
      <c r="E12" s="49" t="s">
        <v>260</v>
      </c>
      <c r="F12" s="38">
        <v>65000</v>
      </c>
      <c r="G12" s="50">
        <v>4427.58</v>
      </c>
      <c r="H12" s="45">
        <v>25</v>
      </c>
      <c r="I12" s="45">
        <f t="shared" si="1"/>
        <v>1865.5</v>
      </c>
      <c r="J12" s="45">
        <f t="shared" si="2"/>
        <v>4615</v>
      </c>
      <c r="K12" s="43">
        <f t="shared" si="3"/>
        <v>715.00000000000011</v>
      </c>
      <c r="L12" s="45">
        <f t="shared" si="4"/>
        <v>1976</v>
      </c>
      <c r="M12" s="45">
        <f t="shared" si="5"/>
        <v>4608.5</v>
      </c>
      <c r="N12" s="44"/>
      <c r="O12" s="45">
        <f t="shared" si="6"/>
        <v>13780</v>
      </c>
      <c r="P12" s="45">
        <f t="shared" si="7"/>
        <v>8294.08</v>
      </c>
      <c r="Q12" s="45">
        <f t="shared" si="8"/>
        <v>9938.5</v>
      </c>
      <c r="R12" s="45">
        <f t="shared" si="9"/>
        <v>56705.919999999998</v>
      </c>
      <c r="S12" s="46">
        <v>111</v>
      </c>
    </row>
    <row r="13" spans="1:115" s="47" customFormat="1" ht="33.950000000000003" customHeight="1" x14ac:dyDescent="0.2">
      <c r="A13" s="40">
        <f t="shared" si="0"/>
        <v>9</v>
      </c>
      <c r="B13" s="48" t="s">
        <v>211</v>
      </c>
      <c r="C13" s="48" t="s">
        <v>147</v>
      </c>
      <c r="D13" s="48" t="s">
        <v>293</v>
      </c>
      <c r="E13" s="49" t="s">
        <v>260</v>
      </c>
      <c r="F13" s="38">
        <v>31500</v>
      </c>
      <c r="G13" s="50"/>
      <c r="H13" s="45">
        <v>25</v>
      </c>
      <c r="I13" s="45">
        <f t="shared" si="1"/>
        <v>904.05</v>
      </c>
      <c r="J13" s="45">
        <f t="shared" si="2"/>
        <v>2236.5</v>
      </c>
      <c r="K13" s="43">
        <f t="shared" si="3"/>
        <v>346.50000000000006</v>
      </c>
      <c r="L13" s="45">
        <f t="shared" si="4"/>
        <v>957.6</v>
      </c>
      <c r="M13" s="45">
        <f t="shared" si="5"/>
        <v>2233.3500000000004</v>
      </c>
      <c r="N13" s="44"/>
      <c r="O13" s="45">
        <f t="shared" si="6"/>
        <v>6678.0000000000009</v>
      </c>
      <c r="P13" s="45">
        <f t="shared" si="7"/>
        <v>1886.65</v>
      </c>
      <c r="Q13" s="45">
        <f t="shared" si="8"/>
        <v>4816.3500000000004</v>
      </c>
      <c r="R13" s="45">
        <f t="shared" si="9"/>
        <v>29613.35</v>
      </c>
      <c r="S13" s="46">
        <v>111</v>
      </c>
    </row>
    <row r="14" spans="1:115" s="47" customFormat="1" ht="33.950000000000003" customHeight="1" x14ac:dyDescent="0.2">
      <c r="A14" s="40">
        <f t="shared" si="0"/>
        <v>10</v>
      </c>
      <c r="B14" s="48" t="s">
        <v>330</v>
      </c>
      <c r="C14" s="48" t="s">
        <v>147</v>
      </c>
      <c r="D14" s="41" t="s">
        <v>132</v>
      </c>
      <c r="E14" s="49" t="s">
        <v>258</v>
      </c>
      <c r="F14" s="51">
        <v>40000</v>
      </c>
      <c r="G14" s="50">
        <v>442.65</v>
      </c>
      <c r="H14" s="45">
        <v>25</v>
      </c>
      <c r="I14" s="45">
        <f t="shared" si="1"/>
        <v>1148</v>
      </c>
      <c r="J14" s="45">
        <f t="shared" si="2"/>
        <v>2839.9999999999995</v>
      </c>
      <c r="K14" s="43">
        <f t="shared" si="3"/>
        <v>440.00000000000006</v>
      </c>
      <c r="L14" s="45">
        <f t="shared" si="4"/>
        <v>1216</v>
      </c>
      <c r="M14" s="45">
        <f t="shared" si="5"/>
        <v>2836</v>
      </c>
      <c r="N14" s="44"/>
      <c r="O14" s="45">
        <f t="shared" si="6"/>
        <v>8480</v>
      </c>
      <c r="P14" s="45">
        <f t="shared" si="7"/>
        <v>2831.65</v>
      </c>
      <c r="Q14" s="45">
        <f t="shared" si="8"/>
        <v>6116</v>
      </c>
      <c r="R14" s="45">
        <f t="shared" si="9"/>
        <v>37168.35</v>
      </c>
      <c r="S14" s="46">
        <v>111</v>
      </c>
    </row>
    <row r="15" spans="1:115" s="47" customFormat="1" ht="33.950000000000003" customHeight="1" x14ac:dyDescent="0.2">
      <c r="A15" s="40">
        <f t="shared" si="0"/>
        <v>11</v>
      </c>
      <c r="B15" s="41" t="s">
        <v>337</v>
      </c>
      <c r="C15" s="48" t="s">
        <v>147</v>
      </c>
      <c r="D15" s="48" t="s">
        <v>338</v>
      </c>
      <c r="E15" s="49" t="s">
        <v>258</v>
      </c>
      <c r="F15" s="38">
        <v>65000</v>
      </c>
      <c r="G15" s="50">
        <v>4427.58</v>
      </c>
      <c r="H15" s="45">
        <v>25</v>
      </c>
      <c r="I15" s="45">
        <f t="shared" si="1"/>
        <v>1865.5</v>
      </c>
      <c r="J15" s="45">
        <f t="shared" si="2"/>
        <v>4615</v>
      </c>
      <c r="K15" s="43">
        <f t="shared" si="3"/>
        <v>715.00000000000011</v>
      </c>
      <c r="L15" s="45">
        <f t="shared" si="4"/>
        <v>1976</v>
      </c>
      <c r="M15" s="45">
        <f t="shared" si="5"/>
        <v>4608.5</v>
      </c>
      <c r="N15" s="44"/>
      <c r="O15" s="45">
        <f t="shared" si="6"/>
        <v>13780</v>
      </c>
      <c r="P15" s="45">
        <f t="shared" si="7"/>
        <v>8294.08</v>
      </c>
      <c r="Q15" s="45">
        <f t="shared" si="8"/>
        <v>9938.5</v>
      </c>
      <c r="R15" s="45">
        <f t="shared" si="9"/>
        <v>56705.919999999998</v>
      </c>
      <c r="S15" s="46">
        <v>111</v>
      </c>
    </row>
    <row r="16" spans="1:115" s="47" customFormat="1" ht="33.950000000000003" customHeight="1" x14ac:dyDescent="0.2">
      <c r="A16" s="40">
        <f t="shared" si="0"/>
        <v>12</v>
      </c>
      <c r="B16" s="48" t="s">
        <v>135</v>
      </c>
      <c r="C16" s="48" t="s">
        <v>147</v>
      </c>
      <c r="D16" s="48" t="s">
        <v>136</v>
      </c>
      <c r="E16" s="49" t="s">
        <v>258</v>
      </c>
      <c r="F16" s="38">
        <v>31500</v>
      </c>
      <c r="G16" s="50"/>
      <c r="H16" s="45">
        <v>25</v>
      </c>
      <c r="I16" s="45">
        <f t="shared" si="1"/>
        <v>904.05</v>
      </c>
      <c r="J16" s="45">
        <f t="shared" si="2"/>
        <v>2236.5</v>
      </c>
      <c r="K16" s="43">
        <f t="shared" si="3"/>
        <v>346.50000000000006</v>
      </c>
      <c r="L16" s="45">
        <f t="shared" si="4"/>
        <v>957.6</v>
      </c>
      <c r="M16" s="45">
        <f t="shared" si="5"/>
        <v>2233.3500000000004</v>
      </c>
      <c r="N16" s="44"/>
      <c r="O16" s="45">
        <f t="shared" si="6"/>
        <v>6678.0000000000009</v>
      </c>
      <c r="P16" s="45">
        <f t="shared" si="7"/>
        <v>1886.65</v>
      </c>
      <c r="Q16" s="45">
        <f t="shared" si="8"/>
        <v>4816.3500000000004</v>
      </c>
      <c r="R16" s="45">
        <f t="shared" si="9"/>
        <v>29613.35</v>
      </c>
      <c r="S16" s="46">
        <v>111</v>
      </c>
    </row>
    <row r="17" spans="1:115" s="47" customFormat="1" ht="33.950000000000003" customHeight="1" x14ac:dyDescent="0.2">
      <c r="A17" s="40">
        <f t="shared" si="0"/>
        <v>13</v>
      </c>
      <c r="B17" s="41" t="s">
        <v>289</v>
      </c>
      <c r="C17" s="48" t="s">
        <v>147</v>
      </c>
      <c r="D17" s="41" t="s">
        <v>40</v>
      </c>
      <c r="E17" s="49" t="s">
        <v>258</v>
      </c>
      <c r="F17" s="38">
        <v>28875</v>
      </c>
      <c r="G17" s="50"/>
      <c r="H17" s="45">
        <v>25</v>
      </c>
      <c r="I17" s="45">
        <f t="shared" si="1"/>
        <v>828.71249999999998</v>
      </c>
      <c r="J17" s="45">
        <f t="shared" si="2"/>
        <v>2050.125</v>
      </c>
      <c r="K17" s="43">
        <f t="shared" si="3"/>
        <v>317.62500000000006</v>
      </c>
      <c r="L17" s="45">
        <f t="shared" si="4"/>
        <v>877.8</v>
      </c>
      <c r="M17" s="45">
        <f t="shared" si="5"/>
        <v>2047.2375000000002</v>
      </c>
      <c r="N17" s="44"/>
      <c r="O17" s="45">
        <f t="shared" si="6"/>
        <v>6121.5</v>
      </c>
      <c r="P17" s="45">
        <f t="shared" si="7"/>
        <v>1731.5124999999998</v>
      </c>
      <c r="Q17" s="45">
        <f t="shared" si="8"/>
        <v>4414.9875000000002</v>
      </c>
      <c r="R17" s="45">
        <f t="shared" si="9"/>
        <v>27143.487499999999</v>
      </c>
      <c r="S17" s="46">
        <v>111</v>
      </c>
    </row>
    <row r="18" spans="1:115" s="47" customFormat="1" ht="33.950000000000003" customHeight="1" x14ac:dyDescent="0.2">
      <c r="A18" s="40">
        <f t="shared" si="0"/>
        <v>14</v>
      </c>
      <c r="B18" s="48" t="s">
        <v>59</v>
      </c>
      <c r="C18" s="48" t="s">
        <v>60</v>
      </c>
      <c r="D18" s="48" t="s">
        <v>61</v>
      </c>
      <c r="E18" s="49" t="s">
        <v>260</v>
      </c>
      <c r="F18" s="38">
        <v>110000</v>
      </c>
      <c r="G18" s="50">
        <v>14457.62</v>
      </c>
      <c r="H18" s="45">
        <v>25</v>
      </c>
      <c r="I18" s="45">
        <f t="shared" si="1"/>
        <v>3157</v>
      </c>
      <c r="J18" s="45">
        <f t="shared" si="2"/>
        <v>7809.9999999999991</v>
      </c>
      <c r="K18" s="43">
        <f t="shared" si="3"/>
        <v>1210.0000000000002</v>
      </c>
      <c r="L18" s="45">
        <f t="shared" si="4"/>
        <v>3344</v>
      </c>
      <c r="M18" s="45">
        <f t="shared" si="5"/>
        <v>7799.0000000000009</v>
      </c>
      <c r="N18" s="44"/>
      <c r="O18" s="45">
        <f t="shared" si="6"/>
        <v>23320</v>
      </c>
      <c r="P18" s="45">
        <f t="shared" si="7"/>
        <v>20983.620000000003</v>
      </c>
      <c r="Q18" s="45">
        <f t="shared" si="8"/>
        <v>16819</v>
      </c>
      <c r="R18" s="45">
        <f t="shared" si="9"/>
        <v>89016.38</v>
      </c>
      <c r="S18" s="46">
        <v>111</v>
      </c>
    </row>
    <row r="19" spans="1:115" s="47" customFormat="1" ht="33.950000000000003" customHeight="1" x14ac:dyDescent="0.2">
      <c r="A19" s="40">
        <f t="shared" si="0"/>
        <v>15</v>
      </c>
      <c r="B19" s="48" t="s">
        <v>109</v>
      </c>
      <c r="C19" s="48" t="s">
        <v>60</v>
      </c>
      <c r="D19" s="48" t="s">
        <v>110</v>
      </c>
      <c r="E19" s="49" t="s">
        <v>258</v>
      </c>
      <c r="F19" s="38">
        <v>60000</v>
      </c>
      <c r="G19" s="50">
        <v>3486.68</v>
      </c>
      <c r="H19" s="45">
        <v>25</v>
      </c>
      <c r="I19" s="45">
        <f t="shared" si="1"/>
        <v>1722</v>
      </c>
      <c r="J19" s="45">
        <f t="shared" si="2"/>
        <v>4260</v>
      </c>
      <c r="K19" s="43">
        <f t="shared" si="3"/>
        <v>660.00000000000011</v>
      </c>
      <c r="L19" s="45">
        <f t="shared" si="4"/>
        <v>1824</v>
      </c>
      <c r="M19" s="45">
        <f t="shared" si="5"/>
        <v>4254</v>
      </c>
      <c r="N19" s="44"/>
      <c r="O19" s="45">
        <f t="shared" si="6"/>
        <v>12720</v>
      </c>
      <c r="P19" s="45">
        <f t="shared" si="7"/>
        <v>7057.68</v>
      </c>
      <c r="Q19" s="45">
        <f t="shared" si="8"/>
        <v>9174</v>
      </c>
      <c r="R19" s="45">
        <f t="shared" si="9"/>
        <v>52942.32</v>
      </c>
      <c r="S19" s="46">
        <v>111</v>
      </c>
    </row>
    <row r="20" spans="1:115" s="47" customFormat="1" ht="33.950000000000003" customHeight="1" x14ac:dyDescent="0.2">
      <c r="A20" s="40">
        <f t="shared" si="0"/>
        <v>16</v>
      </c>
      <c r="B20" s="48" t="s">
        <v>186</v>
      </c>
      <c r="C20" s="48" t="s">
        <v>60</v>
      </c>
      <c r="D20" s="48" t="s">
        <v>122</v>
      </c>
      <c r="E20" s="49" t="s">
        <v>258</v>
      </c>
      <c r="F20" s="38">
        <v>45000</v>
      </c>
      <c r="G20" s="50">
        <v>1148.33</v>
      </c>
      <c r="H20" s="45">
        <v>25</v>
      </c>
      <c r="I20" s="45">
        <f t="shared" si="1"/>
        <v>1291.5</v>
      </c>
      <c r="J20" s="45">
        <f t="shared" si="2"/>
        <v>3194.9999999999995</v>
      </c>
      <c r="K20" s="43">
        <f t="shared" si="3"/>
        <v>495.00000000000006</v>
      </c>
      <c r="L20" s="45">
        <f t="shared" si="4"/>
        <v>1368</v>
      </c>
      <c r="M20" s="45">
        <f t="shared" si="5"/>
        <v>3190.5</v>
      </c>
      <c r="N20" s="44"/>
      <c r="O20" s="45">
        <f t="shared" si="6"/>
        <v>9540</v>
      </c>
      <c r="P20" s="45">
        <f t="shared" si="7"/>
        <v>3832.83</v>
      </c>
      <c r="Q20" s="45">
        <f t="shared" si="8"/>
        <v>6880.5</v>
      </c>
      <c r="R20" s="45">
        <f t="shared" si="9"/>
        <v>41167.17</v>
      </c>
      <c r="S20" s="46">
        <v>111</v>
      </c>
    </row>
    <row r="21" spans="1:115" s="47" customFormat="1" ht="33.950000000000003" customHeight="1" x14ac:dyDescent="0.2">
      <c r="A21" s="40">
        <f t="shared" si="0"/>
        <v>17</v>
      </c>
      <c r="B21" s="48" t="s">
        <v>191</v>
      </c>
      <c r="C21" s="48" t="s">
        <v>60</v>
      </c>
      <c r="D21" s="48" t="s">
        <v>40</v>
      </c>
      <c r="E21" s="49" t="s">
        <v>260</v>
      </c>
      <c r="F21" s="38">
        <v>28875</v>
      </c>
      <c r="G21" s="50"/>
      <c r="H21" s="45">
        <v>25</v>
      </c>
      <c r="I21" s="45">
        <f t="shared" si="1"/>
        <v>828.71249999999998</v>
      </c>
      <c r="J21" s="45">
        <f t="shared" si="2"/>
        <v>2050.125</v>
      </c>
      <c r="K21" s="43">
        <f t="shared" si="3"/>
        <v>317.62500000000006</v>
      </c>
      <c r="L21" s="45">
        <f t="shared" si="4"/>
        <v>877.8</v>
      </c>
      <c r="M21" s="45">
        <f t="shared" si="5"/>
        <v>2047.2375000000002</v>
      </c>
      <c r="N21" s="44"/>
      <c r="O21" s="45">
        <f t="shared" si="6"/>
        <v>6121.5</v>
      </c>
      <c r="P21" s="45">
        <f t="shared" si="7"/>
        <v>1731.5124999999998</v>
      </c>
      <c r="Q21" s="45">
        <f t="shared" si="8"/>
        <v>4414.9875000000002</v>
      </c>
      <c r="R21" s="45">
        <f t="shared" si="9"/>
        <v>27143.487499999999</v>
      </c>
      <c r="S21" s="46">
        <v>111</v>
      </c>
    </row>
    <row r="22" spans="1:115" s="47" customFormat="1" ht="33.950000000000003" customHeight="1" x14ac:dyDescent="0.2">
      <c r="A22" s="40">
        <f t="shared" si="0"/>
        <v>18</v>
      </c>
      <c r="B22" s="48" t="s">
        <v>43</v>
      </c>
      <c r="C22" s="48" t="s">
        <v>39</v>
      </c>
      <c r="D22" s="48" t="s">
        <v>44</v>
      </c>
      <c r="E22" s="49" t="s">
        <v>260</v>
      </c>
      <c r="F22" s="38">
        <v>110000</v>
      </c>
      <c r="G22" s="50">
        <v>14160.09</v>
      </c>
      <c r="H22" s="45">
        <v>25</v>
      </c>
      <c r="I22" s="45">
        <f t="shared" si="1"/>
        <v>3157</v>
      </c>
      <c r="J22" s="45">
        <f t="shared" si="2"/>
        <v>7809.9999999999991</v>
      </c>
      <c r="K22" s="43">
        <f t="shared" si="3"/>
        <v>1210.0000000000002</v>
      </c>
      <c r="L22" s="45">
        <f t="shared" si="4"/>
        <v>3344</v>
      </c>
      <c r="M22" s="45">
        <f t="shared" si="5"/>
        <v>7799.0000000000009</v>
      </c>
      <c r="N22" s="44">
        <v>1190.1199999999999</v>
      </c>
      <c r="O22" s="45">
        <f t="shared" si="6"/>
        <v>24510.12</v>
      </c>
      <c r="P22" s="45">
        <f t="shared" si="7"/>
        <v>21876.21</v>
      </c>
      <c r="Q22" s="45">
        <f t="shared" si="8"/>
        <v>16819</v>
      </c>
      <c r="R22" s="45">
        <f t="shared" si="9"/>
        <v>88123.790000000008</v>
      </c>
      <c r="S22" s="46">
        <v>111</v>
      </c>
    </row>
    <row r="23" spans="1:115" s="47" customFormat="1" ht="33.950000000000003" customHeight="1" x14ac:dyDescent="0.2">
      <c r="A23" s="40">
        <f t="shared" si="0"/>
        <v>19</v>
      </c>
      <c r="B23" s="41" t="s">
        <v>273</v>
      </c>
      <c r="C23" s="48" t="s">
        <v>39</v>
      </c>
      <c r="D23" s="48" t="s">
        <v>345</v>
      </c>
      <c r="E23" s="49" t="s">
        <v>258</v>
      </c>
      <c r="F23" s="38">
        <v>32600</v>
      </c>
      <c r="G23" s="50"/>
      <c r="H23" s="45">
        <v>25</v>
      </c>
      <c r="I23" s="45">
        <f t="shared" si="1"/>
        <v>935.62</v>
      </c>
      <c r="J23" s="45">
        <f t="shared" si="2"/>
        <v>2314.6</v>
      </c>
      <c r="K23" s="43">
        <f t="shared" si="3"/>
        <v>358.6</v>
      </c>
      <c r="L23" s="45">
        <f t="shared" si="4"/>
        <v>991.04</v>
      </c>
      <c r="M23" s="45">
        <f t="shared" si="5"/>
        <v>2311.34</v>
      </c>
      <c r="N23" s="44"/>
      <c r="O23" s="45">
        <f t="shared" si="6"/>
        <v>6911.2</v>
      </c>
      <c r="P23" s="45">
        <f t="shared" si="7"/>
        <v>1951.6599999999999</v>
      </c>
      <c r="Q23" s="45">
        <f t="shared" si="8"/>
        <v>4984.54</v>
      </c>
      <c r="R23" s="45">
        <f t="shared" si="9"/>
        <v>30648.34</v>
      </c>
      <c r="S23" s="46">
        <v>111</v>
      </c>
    </row>
    <row r="24" spans="1:115" s="47" customFormat="1" ht="33.950000000000003" customHeight="1" x14ac:dyDescent="0.2">
      <c r="A24" s="40">
        <f t="shared" si="0"/>
        <v>20</v>
      </c>
      <c r="B24" s="48" t="s">
        <v>74</v>
      </c>
      <c r="C24" s="48" t="s">
        <v>39</v>
      </c>
      <c r="D24" s="48" t="s">
        <v>345</v>
      </c>
      <c r="E24" s="49" t="s">
        <v>260</v>
      </c>
      <c r="F24" s="38">
        <v>45000</v>
      </c>
      <c r="G24" s="50">
        <v>1148.33</v>
      </c>
      <c r="H24" s="45">
        <v>25</v>
      </c>
      <c r="I24" s="45">
        <f t="shared" si="1"/>
        <v>1291.5</v>
      </c>
      <c r="J24" s="45">
        <f t="shared" si="2"/>
        <v>3194.9999999999995</v>
      </c>
      <c r="K24" s="43">
        <f t="shared" si="3"/>
        <v>495.00000000000006</v>
      </c>
      <c r="L24" s="45">
        <f t="shared" si="4"/>
        <v>1368</v>
      </c>
      <c r="M24" s="45">
        <f t="shared" si="5"/>
        <v>3190.5</v>
      </c>
      <c r="N24" s="44"/>
      <c r="O24" s="45">
        <f t="shared" si="6"/>
        <v>9540</v>
      </c>
      <c r="P24" s="45">
        <f t="shared" si="7"/>
        <v>3832.83</v>
      </c>
      <c r="Q24" s="45">
        <f t="shared" si="8"/>
        <v>6880.5</v>
      </c>
      <c r="R24" s="45">
        <f t="shared" si="9"/>
        <v>41167.17</v>
      </c>
      <c r="S24" s="46">
        <v>111</v>
      </c>
    </row>
    <row r="25" spans="1:115" s="47" customFormat="1" ht="33.950000000000003" customHeight="1" x14ac:dyDescent="0.2">
      <c r="A25" s="40">
        <f t="shared" si="0"/>
        <v>21</v>
      </c>
      <c r="B25" s="48" t="s">
        <v>76</v>
      </c>
      <c r="C25" s="48" t="s">
        <v>39</v>
      </c>
      <c r="D25" s="48" t="s">
        <v>345</v>
      </c>
      <c r="E25" s="49" t="s">
        <v>260</v>
      </c>
      <c r="F25" s="38">
        <v>45000</v>
      </c>
      <c r="G25" s="50">
        <v>791.29</v>
      </c>
      <c r="H25" s="45">
        <v>25</v>
      </c>
      <c r="I25" s="45">
        <f t="shared" si="1"/>
        <v>1291.5</v>
      </c>
      <c r="J25" s="45">
        <f t="shared" si="2"/>
        <v>3194.9999999999995</v>
      </c>
      <c r="K25" s="43">
        <f t="shared" si="3"/>
        <v>495.00000000000006</v>
      </c>
      <c r="L25" s="45">
        <f t="shared" si="4"/>
        <v>1368</v>
      </c>
      <c r="M25" s="45">
        <f t="shared" si="5"/>
        <v>3190.5</v>
      </c>
      <c r="N25" s="44">
        <v>2380.2399999999998</v>
      </c>
      <c r="O25" s="45">
        <f t="shared" si="6"/>
        <v>11920.24</v>
      </c>
      <c r="P25" s="45">
        <f t="shared" si="7"/>
        <v>5856.03</v>
      </c>
      <c r="Q25" s="45">
        <f t="shared" si="8"/>
        <v>6880.5</v>
      </c>
      <c r="R25" s="45">
        <f t="shared" si="9"/>
        <v>39143.97</v>
      </c>
      <c r="S25" s="46">
        <v>111</v>
      </c>
    </row>
    <row r="26" spans="1:115" s="47" customFormat="1" ht="33.950000000000003" customHeight="1" x14ac:dyDescent="0.2">
      <c r="A26" s="40">
        <f t="shared" si="0"/>
        <v>22</v>
      </c>
      <c r="B26" s="48" t="s">
        <v>84</v>
      </c>
      <c r="C26" s="48" t="s">
        <v>39</v>
      </c>
      <c r="D26" s="48" t="s">
        <v>345</v>
      </c>
      <c r="E26" s="49" t="s">
        <v>260</v>
      </c>
      <c r="F26" s="38">
        <v>45000</v>
      </c>
      <c r="G26" s="50">
        <v>791.29</v>
      </c>
      <c r="H26" s="45">
        <v>25</v>
      </c>
      <c r="I26" s="45">
        <f t="shared" si="1"/>
        <v>1291.5</v>
      </c>
      <c r="J26" s="45">
        <f t="shared" si="2"/>
        <v>3194.9999999999995</v>
      </c>
      <c r="K26" s="43">
        <f t="shared" si="3"/>
        <v>495.00000000000006</v>
      </c>
      <c r="L26" s="45">
        <f t="shared" si="4"/>
        <v>1368</v>
      </c>
      <c r="M26" s="45">
        <f t="shared" si="5"/>
        <v>3190.5</v>
      </c>
      <c r="N26" s="44">
        <v>2380.2399999999998</v>
      </c>
      <c r="O26" s="45">
        <f t="shared" si="6"/>
        <v>11920.24</v>
      </c>
      <c r="P26" s="45">
        <f t="shared" si="7"/>
        <v>5856.03</v>
      </c>
      <c r="Q26" s="45">
        <f t="shared" si="8"/>
        <v>6880.5</v>
      </c>
      <c r="R26" s="45">
        <f t="shared" si="9"/>
        <v>39143.97</v>
      </c>
      <c r="S26" s="46">
        <v>111</v>
      </c>
    </row>
    <row r="27" spans="1:115" s="47" customFormat="1" ht="33.950000000000003" customHeight="1" x14ac:dyDescent="0.2">
      <c r="A27" s="40">
        <f t="shared" si="0"/>
        <v>23</v>
      </c>
      <c r="B27" s="90" t="s">
        <v>178</v>
      </c>
      <c r="C27" s="90" t="s">
        <v>39</v>
      </c>
      <c r="D27" s="90" t="s">
        <v>345</v>
      </c>
      <c r="E27" s="60" t="s">
        <v>260</v>
      </c>
      <c r="F27" s="50">
        <v>45000</v>
      </c>
      <c r="G27" s="50">
        <v>1148.33</v>
      </c>
      <c r="H27" s="61">
        <v>25</v>
      </c>
      <c r="I27" s="45">
        <f t="shared" si="1"/>
        <v>1291.5</v>
      </c>
      <c r="J27" s="61">
        <f t="shared" si="2"/>
        <v>3194.9999999999995</v>
      </c>
      <c r="K27" s="44">
        <f t="shared" si="3"/>
        <v>495.00000000000006</v>
      </c>
      <c r="L27" s="61">
        <f t="shared" si="4"/>
        <v>1368</v>
      </c>
      <c r="M27" s="61">
        <f t="shared" si="5"/>
        <v>3190.5</v>
      </c>
      <c r="N27" s="44"/>
      <c r="O27" s="61">
        <f t="shared" si="6"/>
        <v>9540</v>
      </c>
      <c r="P27" s="61">
        <f t="shared" si="7"/>
        <v>3832.83</v>
      </c>
      <c r="Q27" s="61">
        <f t="shared" si="8"/>
        <v>6880.5</v>
      </c>
      <c r="R27" s="61">
        <f t="shared" si="9"/>
        <v>41167.17</v>
      </c>
      <c r="S27" s="46">
        <v>111</v>
      </c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</row>
    <row r="28" spans="1:115" s="47" customFormat="1" ht="33.950000000000003" customHeight="1" x14ac:dyDescent="0.2">
      <c r="A28" s="40">
        <f t="shared" si="0"/>
        <v>24</v>
      </c>
      <c r="B28" s="48" t="s">
        <v>192</v>
      </c>
      <c r="C28" s="48" t="s">
        <v>39</v>
      </c>
      <c r="D28" s="48" t="s">
        <v>345</v>
      </c>
      <c r="E28" s="49" t="s">
        <v>260</v>
      </c>
      <c r="F28" s="38">
        <v>45000</v>
      </c>
      <c r="G28" s="50">
        <v>791.29</v>
      </c>
      <c r="H28" s="45">
        <v>25</v>
      </c>
      <c r="I28" s="45">
        <f t="shared" si="1"/>
        <v>1291.5</v>
      </c>
      <c r="J28" s="45">
        <f t="shared" si="2"/>
        <v>3194.9999999999995</v>
      </c>
      <c r="K28" s="43">
        <f t="shared" si="3"/>
        <v>495.00000000000006</v>
      </c>
      <c r="L28" s="45">
        <f t="shared" si="4"/>
        <v>1368</v>
      </c>
      <c r="M28" s="45">
        <f t="shared" si="5"/>
        <v>3190.5</v>
      </c>
      <c r="N28" s="44">
        <v>2380.2399999999998</v>
      </c>
      <c r="O28" s="45">
        <f t="shared" si="6"/>
        <v>11920.24</v>
      </c>
      <c r="P28" s="45">
        <f t="shared" si="7"/>
        <v>5856.03</v>
      </c>
      <c r="Q28" s="45">
        <f t="shared" si="8"/>
        <v>6880.5</v>
      </c>
      <c r="R28" s="45">
        <f t="shared" si="9"/>
        <v>39143.97</v>
      </c>
      <c r="S28" s="46">
        <v>111</v>
      </c>
    </row>
    <row r="29" spans="1:115" s="47" customFormat="1" ht="33.950000000000003" customHeight="1" x14ac:dyDescent="0.2">
      <c r="A29" s="40">
        <f t="shared" si="0"/>
        <v>25</v>
      </c>
      <c r="B29" s="48" t="s">
        <v>207</v>
      </c>
      <c r="C29" s="48" t="s">
        <v>39</v>
      </c>
      <c r="D29" s="48" t="s">
        <v>345</v>
      </c>
      <c r="E29" s="49" t="s">
        <v>260</v>
      </c>
      <c r="F29" s="38">
        <v>45000</v>
      </c>
      <c r="G29" s="50">
        <v>1148.33</v>
      </c>
      <c r="H29" s="45">
        <v>25</v>
      </c>
      <c r="I29" s="45">
        <f t="shared" si="1"/>
        <v>1291.5</v>
      </c>
      <c r="J29" s="45">
        <f t="shared" si="2"/>
        <v>3194.9999999999995</v>
      </c>
      <c r="K29" s="43">
        <f t="shared" si="3"/>
        <v>495.00000000000006</v>
      </c>
      <c r="L29" s="45">
        <f t="shared" si="4"/>
        <v>1368</v>
      </c>
      <c r="M29" s="45">
        <f t="shared" si="5"/>
        <v>3190.5</v>
      </c>
      <c r="N29" s="44"/>
      <c r="O29" s="45">
        <f t="shared" si="6"/>
        <v>9540</v>
      </c>
      <c r="P29" s="45">
        <f t="shared" si="7"/>
        <v>3832.83</v>
      </c>
      <c r="Q29" s="45">
        <f t="shared" si="8"/>
        <v>6880.5</v>
      </c>
      <c r="R29" s="45">
        <f t="shared" si="9"/>
        <v>41167.17</v>
      </c>
      <c r="S29" s="46">
        <v>111</v>
      </c>
    </row>
    <row r="30" spans="1:115" s="47" customFormat="1" ht="33.950000000000003" customHeight="1" x14ac:dyDescent="0.2">
      <c r="A30" s="40">
        <f t="shared" si="0"/>
        <v>26</v>
      </c>
      <c r="B30" s="48" t="s">
        <v>248</v>
      </c>
      <c r="C30" s="48" t="s">
        <v>39</v>
      </c>
      <c r="D30" s="48" t="s">
        <v>345</v>
      </c>
      <c r="E30" s="49" t="s">
        <v>258</v>
      </c>
      <c r="F30" s="38">
        <v>29400</v>
      </c>
      <c r="G30" s="50"/>
      <c r="H30" s="45">
        <v>25</v>
      </c>
      <c r="I30" s="45">
        <f t="shared" si="1"/>
        <v>843.78</v>
      </c>
      <c r="J30" s="45">
        <f t="shared" si="2"/>
        <v>2087.3999999999996</v>
      </c>
      <c r="K30" s="43">
        <f t="shared" si="3"/>
        <v>323.40000000000003</v>
      </c>
      <c r="L30" s="45">
        <f t="shared" si="4"/>
        <v>893.76</v>
      </c>
      <c r="M30" s="45">
        <f t="shared" si="5"/>
        <v>2084.46</v>
      </c>
      <c r="N30" s="44"/>
      <c r="O30" s="45">
        <f t="shared" si="6"/>
        <v>6232.7999999999993</v>
      </c>
      <c r="P30" s="45">
        <f t="shared" si="7"/>
        <v>1762.54</v>
      </c>
      <c r="Q30" s="45">
        <f t="shared" si="8"/>
        <v>4495.26</v>
      </c>
      <c r="R30" s="45">
        <f t="shared" si="9"/>
        <v>27637.46</v>
      </c>
      <c r="S30" s="46">
        <v>111</v>
      </c>
    </row>
    <row r="31" spans="1:115" s="47" customFormat="1" ht="33.950000000000003" customHeight="1" x14ac:dyDescent="0.2">
      <c r="A31" s="40">
        <f t="shared" si="0"/>
        <v>27</v>
      </c>
      <c r="B31" s="48" t="s">
        <v>93</v>
      </c>
      <c r="C31" s="48" t="s">
        <v>46</v>
      </c>
      <c r="D31" s="48" t="s">
        <v>94</v>
      </c>
      <c r="E31" s="49" t="s">
        <v>258</v>
      </c>
      <c r="F31" s="38">
        <v>31500</v>
      </c>
      <c r="G31" s="50"/>
      <c r="H31" s="45">
        <v>25</v>
      </c>
      <c r="I31" s="45">
        <f t="shared" si="1"/>
        <v>904.05</v>
      </c>
      <c r="J31" s="45">
        <f t="shared" si="2"/>
        <v>2236.5</v>
      </c>
      <c r="K31" s="43">
        <f t="shared" si="3"/>
        <v>346.50000000000006</v>
      </c>
      <c r="L31" s="45">
        <f t="shared" si="4"/>
        <v>957.6</v>
      </c>
      <c r="M31" s="45">
        <f t="shared" si="5"/>
        <v>2233.3500000000004</v>
      </c>
      <c r="N31" s="44"/>
      <c r="O31" s="45">
        <f t="shared" si="6"/>
        <v>6678.0000000000009</v>
      </c>
      <c r="P31" s="45">
        <f t="shared" si="7"/>
        <v>1886.65</v>
      </c>
      <c r="Q31" s="45">
        <f t="shared" si="8"/>
        <v>4816.3500000000004</v>
      </c>
      <c r="R31" s="45">
        <f t="shared" si="9"/>
        <v>29613.35</v>
      </c>
      <c r="S31" s="46">
        <v>111</v>
      </c>
    </row>
    <row r="32" spans="1:115" s="47" customFormat="1" ht="33.950000000000003" customHeight="1" x14ac:dyDescent="0.2">
      <c r="A32" s="40">
        <f t="shared" si="0"/>
        <v>28</v>
      </c>
      <c r="B32" s="48" t="s">
        <v>336</v>
      </c>
      <c r="C32" s="48" t="s">
        <v>46</v>
      </c>
      <c r="D32" s="48" t="s">
        <v>94</v>
      </c>
      <c r="E32" s="42" t="s">
        <v>258</v>
      </c>
      <c r="F32" s="43">
        <v>31800</v>
      </c>
      <c r="G32" s="44"/>
      <c r="H32" s="45">
        <v>25</v>
      </c>
      <c r="I32" s="45">
        <f t="shared" si="1"/>
        <v>912.66</v>
      </c>
      <c r="J32" s="45">
        <f t="shared" si="2"/>
        <v>2257.7999999999997</v>
      </c>
      <c r="K32" s="43">
        <f t="shared" si="3"/>
        <v>349.8</v>
      </c>
      <c r="L32" s="45">
        <f t="shared" si="4"/>
        <v>966.72</v>
      </c>
      <c r="M32" s="45">
        <f t="shared" si="5"/>
        <v>2254.6200000000003</v>
      </c>
      <c r="N32" s="44"/>
      <c r="O32" s="45">
        <f t="shared" si="6"/>
        <v>6741.6</v>
      </c>
      <c r="P32" s="45">
        <f t="shared" si="7"/>
        <v>1904.38</v>
      </c>
      <c r="Q32" s="45">
        <f t="shared" si="8"/>
        <v>4862.22</v>
      </c>
      <c r="R32" s="45">
        <f t="shared" si="9"/>
        <v>29895.62</v>
      </c>
      <c r="S32" s="46">
        <v>111</v>
      </c>
    </row>
    <row r="33" spans="1:19" s="47" customFormat="1" ht="33.950000000000003" customHeight="1" x14ac:dyDescent="0.2">
      <c r="A33" s="40">
        <f t="shared" si="0"/>
        <v>29</v>
      </c>
      <c r="B33" s="48" t="s">
        <v>326</v>
      </c>
      <c r="C33" s="48" t="s">
        <v>46</v>
      </c>
      <c r="D33" s="41" t="s">
        <v>327</v>
      </c>
      <c r="E33" s="49" t="s">
        <v>258</v>
      </c>
      <c r="F33" s="38">
        <v>28000</v>
      </c>
      <c r="G33" s="50"/>
      <c r="H33" s="45">
        <v>25</v>
      </c>
      <c r="I33" s="45">
        <f t="shared" si="1"/>
        <v>803.6</v>
      </c>
      <c r="J33" s="45">
        <f t="shared" si="2"/>
        <v>1987.9999999999998</v>
      </c>
      <c r="K33" s="43">
        <f t="shared" si="3"/>
        <v>308.00000000000006</v>
      </c>
      <c r="L33" s="45">
        <f t="shared" si="4"/>
        <v>851.2</v>
      </c>
      <c r="M33" s="45">
        <f t="shared" si="5"/>
        <v>1985.2</v>
      </c>
      <c r="N33" s="44"/>
      <c r="O33" s="45">
        <f t="shared" si="6"/>
        <v>5936</v>
      </c>
      <c r="P33" s="45">
        <f t="shared" si="7"/>
        <v>1679.8000000000002</v>
      </c>
      <c r="Q33" s="45">
        <f t="shared" si="8"/>
        <v>4281.2</v>
      </c>
      <c r="R33" s="45">
        <f t="shared" si="9"/>
        <v>26320.2</v>
      </c>
      <c r="S33" s="46">
        <v>111</v>
      </c>
    </row>
    <row r="34" spans="1:19" s="47" customFormat="1" ht="33.950000000000003" customHeight="1" x14ac:dyDescent="0.2">
      <c r="A34" s="40">
        <f t="shared" si="0"/>
        <v>30</v>
      </c>
      <c r="B34" s="48" t="s">
        <v>251</v>
      </c>
      <c r="C34" s="48" t="s">
        <v>46</v>
      </c>
      <c r="D34" s="48" t="s">
        <v>252</v>
      </c>
      <c r="E34" s="49" t="s">
        <v>258</v>
      </c>
      <c r="F34" s="38">
        <v>31500</v>
      </c>
      <c r="G34" s="50"/>
      <c r="H34" s="45">
        <v>25</v>
      </c>
      <c r="I34" s="45">
        <f t="shared" si="1"/>
        <v>904.05</v>
      </c>
      <c r="J34" s="45">
        <f t="shared" si="2"/>
        <v>2236.5</v>
      </c>
      <c r="K34" s="43">
        <f t="shared" si="3"/>
        <v>346.50000000000006</v>
      </c>
      <c r="L34" s="45">
        <f t="shared" si="4"/>
        <v>957.6</v>
      </c>
      <c r="M34" s="45">
        <f t="shared" si="5"/>
        <v>2233.3500000000004</v>
      </c>
      <c r="N34" s="44"/>
      <c r="O34" s="45">
        <f t="shared" si="6"/>
        <v>6678.0000000000009</v>
      </c>
      <c r="P34" s="45">
        <f t="shared" si="7"/>
        <v>1886.65</v>
      </c>
      <c r="Q34" s="45">
        <f t="shared" si="8"/>
        <v>4816.3500000000004</v>
      </c>
      <c r="R34" s="45">
        <f t="shared" si="9"/>
        <v>29613.35</v>
      </c>
      <c r="S34" s="46">
        <v>111</v>
      </c>
    </row>
    <row r="35" spans="1:19" s="47" customFormat="1" ht="33.950000000000003" customHeight="1" x14ac:dyDescent="0.2">
      <c r="A35" s="40">
        <f t="shared" si="0"/>
        <v>31</v>
      </c>
      <c r="B35" s="48" t="s">
        <v>45</v>
      </c>
      <c r="C35" s="48" t="s">
        <v>46</v>
      </c>
      <c r="D35" s="48" t="s">
        <v>47</v>
      </c>
      <c r="E35" s="49" t="s">
        <v>260</v>
      </c>
      <c r="F35" s="38">
        <v>23100</v>
      </c>
      <c r="G35" s="50"/>
      <c r="H35" s="45">
        <v>25</v>
      </c>
      <c r="I35" s="45">
        <f t="shared" si="1"/>
        <v>662.97</v>
      </c>
      <c r="J35" s="45">
        <f t="shared" si="2"/>
        <v>1640.1</v>
      </c>
      <c r="K35" s="43">
        <f t="shared" si="3"/>
        <v>254.10000000000002</v>
      </c>
      <c r="L35" s="45">
        <f t="shared" si="4"/>
        <v>702.24</v>
      </c>
      <c r="M35" s="45">
        <f t="shared" si="5"/>
        <v>1637.7900000000002</v>
      </c>
      <c r="N35" s="44">
        <v>1190.1199999999999</v>
      </c>
      <c r="O35" s="45">
        <f t="shared" si="6"/>
        <v>6087.32</v>
      </c>
      <c r="P35" s="45">
        <f t="shared" si="7"/>
        <v>2580.33</v>
      </c>
      <c r="Q35" s="45">
        <f t="shared" si="8"/>
        <v>3531.99</v>
      </c>
      <c r="R35" s="45">
        <f t="shared" si="9"/>
        <v>20519.669999999998</v>
      </c>
      <c r="S35" s="46">
        <v>111</v>
      </c>
    </row>
    <row r="36" spans="1:19" s="47" customFormat="1" ht="33.950000000000003" customHeight="1" x14ac:dyDescent="0.2">
      <c r="A36" s="40">
        <f t="shared" si="0"/>
        <v>32</v>
      </c>
      <c r="B36" s="48" t="s">
        <v>48</v>
      </c>
      <c r="C36" s="48" t="s">
        <v>46</v>
      </c>
      <c r="D36" s="48" t="s">
        <v>47</v>
      </c>
      <c r="E36" s="49" t="s">
        <v>258</v>
      </c>
      <c r="F36" s="38">
        <v>23100</v>
      </c>
      <c r="G36" s="50"/>
      <c r="H36" s="45">
        <v>25</v>
      </c>
      <c r="I36" s="45">
        <f t="shared" si="1"/>
        <v>662.97</v>
      </c>
      <c r="J36" s="45">
        <f t="shared" si="2"/>
        <v>1640.1</v>
      </c>
      <c r="K36" s="43">
        <f t="shared" si="3"/>
        <v>254.10000000000002</v>
      </c>
      <c r="L36" s="45">
        <f t="shared" si="4"/>
        <v>702.24</v>
      </c>
      <c r="M36" s="45">
        <f t="shared" si="5"/>
        <v>1637.7900000000002</v>
      </c>
      <c r="N36" s="44"/>
      <c r="O36" s="45">
        <f t="shared" si="6"/>
        <v>4897.2</v>
      </c>
      <c r="P36" s="45">
        <f t="shared" si="7"/>
        <v>1390.21</v>
      </c>
      <c r="Q36" s="45">
        <f t="shared" si="8"/>
        <v>3531.99</v>
      </c>
      <c r="R36" s="45">
        <f t="shared" si="9"/>
        <v>21709.79</v>
      </c>
      <c r="S36" s="46">
        <v>111</v>
      </c>
    </row>
    <row r="37" spans="1:19" s="47" customFormat="1" ht="33.950000000000003" customHeight="1" x14ac:dyDescent="0.2">
      <c r="A37" s="40">
        <f t="shared" si="0"/>
        <v>33</v>
      </c>
      <c r="B37" s="48" t="s">
        <v>320</v>
      </c>
      <c r="C37" s="48" t="s">
        <v>46</v>
      </c>
      <c r="D37" s="48" t="s">
        <v>125</v>
      </c>
      <c r="E37" s="49" t="s">
        <v>258</v>
      </c>
      <c r="F37" s="38">
        <v>26000</v>
      </c>
      <c r="G37" s="50"/>
      <c r="H37" s="45">
        <v>25</v>
      </c>
      <c r="I37" s="45">
        <f t="shared" si="1"/>
        <v>746.2</v>
      </c>
      <c r="J37" s="45">
        <f t="shared" si="2"/>
        <v>1845.9999999999998</v>
      </c>
      <c r="K37" s="43">
        <f t="shared" si="3"/>
        <v>286.00000000000006</v>
      </c>
      <c r="L37" s="45">
        <f t="shared" si="4"/>
        <v>790.4</v>
      </c>
      <c r="M37" s="45">
        <f t="shared" si="5"/>
        <v>1843.4</v>
      </c>
      <c r="N37" s="44"/>
      <c r="O37" s="45">
        <f t="shared" si="6"/>
        <v>5512</v>
      </c>
      <c r="P37" s="45">
        <f t="shared" si="7"/>
        <v>1561.6</v>
      </c>
      <c r="Q37" s="45">
        <f t="shared" si="8"/>
        <v>3975.4</v>
      </c>
      <c r="R37" s="45">
        <f t="shared" si="9"/>
        <v>24438.400000000001</v>
      </c>
      <c r="S37" s="46">
        <v>111</v>
      </c>
    </row>
    <row r="38" spans="1:19" s="47" customFormat="1" ht="33.950000000000003" customHeight="1" x14ac:dyDescent="0.2">
      <c r="A38" s="40">
        <f t="shared" si="0"/>
        <v>34</v>
      </c>
      <c r="B38" s="48" t="s">
        <v>149</v>
      </c>
      <c r="C38" s="48" t="s">
        <v>88</v>
      </c>
      <c r="D38" s="48" t="s">
        <v>150</v>
      </c>
      <c r="E38" s="49" t="s">
        <v>260</v>
      </c>
      <c r="F38" s="38">
        <v>110000</v>
      </c>
      <c r="G38" s="50">
        <v>14457.62</v>
      </c>
      <c r="H38" s="45">
        <v>25</v>
      </c>
      <c r="I38" s="45">
        <f t="shared" si="1"/>
        <v>3157</v>
      </c>
      <c r="J38" s="45">
        <f t="shared" si="2"/>
        <v>7809.9999999999991</v>
      </c>
      <c r="K38" s="43">
        <f t="shared" si="3"/>
        <v>1210.0000000000002</v>
      </c>
      <c r="L38" s="45">
        <f t="shared" si="4"/>
        <v>3344</v>
      </c>
      <c r="M38" s="45">
        <f t="shared" si="5"/>
        <v>7799.0000000000009</v>
      </c>
      <c r="N38" s="44"/>
      <c r="O38" s="45">
        <f t="shared" si="6"/>
        <v>23320</v>
      </c>
      <c r="P38" s="45">
        <f t="shared" si="7"/>
        <v>20983.620000000003</v>
      </c>
      <c r="Q38" s="45">
        <f t="shared" si="8"/>
        <v>16819</v>
      </c>
      <c r="R38" s="45">
        <f t="shared" si="9"/>
        <v>89016.38</v>
      </c>
      <c r="S38" s="46">
        <v>111</v>
      </c>
    </row>
    <row r="39" spans="1:19" s="47" customFormat="1" ht="33.950000000000003" customHeight="1" x14ac:dyDescent="0.2">
      <c r="A39" s="40">
        <f t="shared" si="0"/>
        <v>35</v>
      </c>
      <c r="B39" s="48" t="s">
        <v>87</v>
      </c>
      <c r="C39" s="48" t="s">
        <v>88</v>
      </c>
      <c r="D39" s="48" t="s">
        <v>89</v>
      </c>
      <c r="E39" s="49" t="s">
        <v>260</v>
      </c>
      <c r="F39" s="38">
        <v>60000</v>
      </c>
      <c r="G39" s="50">
        <v>3486.68</v>
      </c>
      <c r="H39" s="45">
        <v>25</v>
      </c>
      <c r="I39" s="45">
        <f t="shared" si="1"/>
        <v>1722</v>
      </c>
      <c r="J39" s="45">
        <f t="shared" si="2"/>
        <v>4260</v>
      </c>
      <c r="K39" s="43">
        <f t="shared" si="3"/>
        <v>660.00000000000011</v>
      </c>
      <c r="L39" s="45">
        <f t="shared" si="4"/>
        <v>1824</v>
      </c>
      <c r="M39" s="45">
        <f t="shared" si="5"/>
        <v>4254</v>
      </c>
      <c r="N39" s="44"/>
      <c r="O39" s="45">
        <f t="shared" si="6"/>
        <v>12720</v>
      </c>
      <c r="P39" s="45">
        <f t="shared" si="7"/>
        <v>7057.68</v>
      </c>
      <c r="Q39" s="45">
        <f t="shared" si="8"/>
        <v>9174</v>
      </c>
      <c r="R39" s="45">
        <f t="shared" si="9"/>
        <v>52942.32</v>
      </c>
      <c r="S39" s="46">
        <v>111</v>
      </c>
    </row>
    <row r="40" spans="1:19" s="47" customFormat="1" ht="33.950000000000003" customHeight="1" x14ac:dyDescent="0.2">
      <c r="A40" s="40">
        <f t="shared" si="0"/>
        <v>36</v>
      </c>
      <c r="B40" s="48" t="s">
        <v>160</v>
      </c>
      <c r="C40" s="48" t="s">
        <v>88</v>
      </c>
      <c r="D40" s="48" t="s">
        <v>161</v>
      </c>
      <c r="E40" s="49" t="s">
        <v>260</v>
      </c>
      <c r="F40" s="38">
        <v>60000</v>
      </c>
      <c r="G40" s="50">
        <v>3486.68</v>
      </c>
      <c r="H40" s="45">
        <v>25</v>
      </c>
      <c r="I40" s="45">
        <f t="shared" si="1"/>
        <v>1722</v>
      </c>
      <c r="J40" s="45">
        <f t="shared" si="2"/>
        <v>4260</v>
      </c>
      <c r="K40" s="43">
        <f t="shared" si="3"/>
        <v>660.00000000000011</v>
      </c>
      <c r="L40" s="45">
        <f t="shared" si="4"/>
        <v>1824</v>
      </c>
      <c r="M40" s="45">
        <f t="shared" si="5"/>
        <v>4254</v>
      </c>
      <c r="N40" s="44"/>
      <c r="O40" s="45">
        <f t="shared" si="6"/>
        <v>12720</v>
      </c>
      <c r="P40" s="45">
        <f t="shared" si="7"/>
        <v>7057.68</v>
      </c>
      <c r="Q40" s="45">
        <f t="shared" si="8"/>
        <v>9174</v>
      </c>
      <c r="R40" s="45">
        <f t="shared" si="9"/>
        <v>52942.32</v>
      </c>
      <c r="S40" s="46">
        <v>111</v>
      </c>
    </row>
    <row r="41" spans="1:19" s="47" customFormat="1" ht="33.950000000000003" customHeight="1" x14ac:dyDescent="0.2">
      <c r="A41" s="40">
        <f t="shared" si="0"/>
        <v>37</v>
      </c>
      <c r="B41" s="48" t="s">
        <v>164</v>
      </c>
      <c r="C41" s="48" t="s">
        <v>88</v>
      </c>
      <c r="D41" s="48" t="s">
        <v>165</v>
      </c>
      <c r="E41" s="49" t="s">
        <v>260</v>
      </c>
      <c r="F41" s="38">
        <v>60000</v>
      </c>
      <c r="G41" s="50">
        <v>3486.68</v>
      </c>
      <c r="H41" s="45">
        <v>25</v>
      </c>
      <c r="I41" s="45">
        <f t="shared" si="1"/>
        <v>1722</v>
      </c>
      <c r="J41" s="45">
        <f t="shared" si="2"/>
        <v>4260</v>
      </c>
      <c r="K41" s="43">
        <f t="shared" si="3"/>
        <v>660.00000000000011</v>
      </c>
      <c r="L41" s="45">
        <f t="shared" si="4"/>
        <v>1824</v>
      </c>
      <c r="M41" s="45">
        <f t="shared" si="5"/>
        <v>4254</v>
      </c>
      <c r="N41" s="44"/>
      <c r="O41" s="45">
        <f t="shared" si="6"/>
        <v>12720</v>
      </c>
      <c r="P41" s="45">
        <f t="shared" si="7"/>
        <v>7057.68</v>
      </c>
      <c r="Q41" s="45">
        <f t="shared" si="8"/>
        <v>9174</v>
      </c>
      <c r="R41" s="45">
        <f t="shared" si="9"/>
        <v>52942.32</v>
      </c>
      <c r="S41" s="46">
        <v>111</v>
      </c>
    </row>
    <row r="42" spans="1:19" s="47" customFormat="1" ht="33.950000000000003" customHeight="1" x14ac:dyDescent="0.2">
      <c r="A42" s="40">
        <f t="shared" si="0"/>
        <v>38</v>
      </c>
      <c r="B42" s="48" t="s">
        <v>202</v>
      </c>
      <c r="C42" s="48" t="s">
        <v>88</v>
      </c>
      <c r="D42" s="48" t="s">
        <v>203</v>
      </c>
      <c r="E42" s="49" t="s">
        <v>260</v>
      </c>
      <c r="F42" s="38">
        <v>60000</v>
      </c>
      <c r="G42" s="50">
        <v>3486.68</v>
      </c>
      <c r="H42" s="45">
        <v>25</v>
      </c>
      <c r="I42" s="45">
        <f t="shared" si="1"/>
        <v>1722</v>
      </c>
      <c r="J42" s="45">
        <f t="shared" si="2"/>
        <v>4260</v>
      </c>
      <c r="K42" s="43">
        <f t="shared" si="3"/>
        <v>660.00000000000011</v>
      </c>
      <c r="L42" s="45">
        <f t="shared" si="4"/>
        <v>1824</v>
      </c>
      <c r="M42" s="45">
        <f t="shared" si="5"/>
        <v>4254</v>
      </c>
      <c r="N42" s="44"/>
      <c r="O42" s="45">
        <f t="shared" si="6"/>
        <v>12720</v>
      </c>
      <c r="P42" s="45">
        <f t="shared" si="7"/>
        <v>7057.68</v>
      </c>
      <c r="Q42" s="45">
        <f t="shared" si="8"/>
        <v>9174</v>
      </c>
      <c r="R42" s="45">
        <f t="shared" si="9"/>
        <v>52942.32</v>
      </c>
      <c r="S42" s="46">
        <v>111</v>
      </c>
    </row>
    <row r="43" spans="1:19" s="47" customFormat="1" ht="33.950000000000003" customHeight="1" x14ac:dyDescent="0.2">
      <c r="A43" s="40">
        <f t="shared" si="0"/>
        <v>39</v>
      </c>
      <c r="B43" s="48" t="s">
        <v>250</v>
      </c>
      <c r="C43" s="48" t="s">
        <v>88</v>
      </c>
      <c r="D43" s="48" t="s">
        <v>89</v>
      </c>
      <c r="E43" s="49" t="s">
        <v>258</v>
      </c>
      <c r="F43" s="38">
        <v>60000</v>
      </c>
      <c r="G43" s="50">
        <v>3248.65</v>
      </c>
      <c r="H43" s="45">
        <v>25</v>
      </c>
      <c r="I43" s="45">
        <f t="shared" si="1"/>
        <v>1722</v>
      </c>
      <c r="J43" s="45">
        <f t="shared" si="2"/>
        <v>4260</v>
      </c>
      <c r="K43" s="43">
        <f t="shared" si="3"/>
        <v>660.00000000000011</v>
      </c>
      <c r="L43" s="45">
        <f t="shared" si="4"/>
        <v>1824</v>
      </c>
      <c r="M43" s="45">
        <f t="shared" si="5"/>
        <v>4254</v>
      </c>
      <c r="N43" s="44">
        <v>1190.1199999999999</v>
      </c>
      <c r="O43" s="45">
        <f t="shared" si="6"/>
        <v>13910.119999999999</v>
      </c>
      <c r="P43" s="45">
        <f t="shared" si="7"/>
        <v>8009.7699999999995</v>
      </c>
      <c r="Q43" s="45">
        <f t="shared" si="8"/>
        <v>9174</v>
      </c>
      <c r="R43" s="45">
        <f t="shared" si="9"/>
        <v>51990.23</v>
      </c>
      <c r="S43" s="46">
        <v>111</v>
      </c>
    </row>
    <row r="44" spans="1:19" s="47" customFormat="1" ht="33.950000000000003" customHeight="1" x14ac:dyDescent="0.2">
      <c r="A44" s="40">
        <f t="shared" si="0"/>
        <v>40</v>
      </c>
      <c r="B44" s="48" t="s">
        <v>155</v>
      </c>
      <c r="C44" s="48" t="s">
        <v>88</v>
      </c>
      <c r="D44" s="48" t="s">
        <v>40</v>
      </c>
      <c r="E44" s="49" t="s">
        <v>260</v>
      </c>
      <c r="F44" s="38">
        <v>28875</v>
      </c>
      <c r="G44" s="50"/>
      <c r="H44" s="45">
        <v>25</v>
      </c>
      <c r="I44" s="45">
        <f t="shared" si="1"/>
        <v>828.71249999999998</v>
      </c>
      <c r="J44" s="45">
        <f t="shared" si="2"/>
        <v>2050.125</v>
      </c>
      <c r="K44" s="43">
        <f t="shared" si="3"/>
        <v>317.62500000000006</v>
      </c>
      <c r="L44" s="45">
        <f t="shared" si="4"/>
        <v>877.8</v>
      </c>
      <c r="M44" s="45">
        <f t="shared" si="5"/>
        <v>2047.2375000000002</v>
      </c>
      <c r="N44" s="44"/>
      <c r="O44" s="45">
        <f t="shared" si="6"/>
        <v>6121.5</v>
      </c>
      <c r="P44" s="45">
        <f t="shared" si="7"/>
        <v>1731.5124999999998</v>
      </c>
      <c r="Q44" s="45">
        <f t="shared" si="8"/>
        <v>4414.9875000000002</v>
      </c>
      <c r="R44" s="45">
        <f t="shared" si="9"/>
        <v>27143.487499999999</v>
      </c>
      <c r="S44" s="46">
        <v>111</v>
      </c>
    </row>
    <row r="45" spans="1:19" s="47" customFormat="1" ht="33.950000000000003" customHeight="1" x14ac:dyDescent="0.2">
      <c r="A45" s="40">
        <f t="shared" si="0"/>
        <v>41</v>
      </c>
      <c r="B45" s="48" t="s">
        <v>173</v>
      </c>
      <c r="C45" s="48" t="s">
        <v>130</v>
      </c>
      <c r="D45" s="48" t="s">
        <v>174</v>
      </c>
      <c r="E45" s="49" t="s">
        <v>260</v>
      </c>
      <c r="F45" s="38">
        <v>65000</v>
      </c>
      <c r="G45" s="50">
        <v>4427.58</v>
      </c>
      <c r="H45" s="45">
        <v>25</v>
      </c>
      <c r="I45" s="45">
        <f t="shared" si="1"/>
        <v>1865.5</v>
      </c>
      <c r="J45" s="45">
        <f t="shared" si="2"/>
        <v>4615</v>
      </c>
      <c r="K45" s="43">
        <f t="shared" si="3"/>
        <v>715.00000000000011</v>
      </c>
      <c r="L45" s="45">
        <f t="shared" si="4"/>
        <v>1976</v>
      </c>
      <c r="M45" s="45">
        <f t="shared" si="5"/>
        <v>4608.5</v>
      </c>
      <c r="N45" s="44"/>
      <c r="O45" s="45">
        <f t="shared" si="6"/>
        <v>13780</v>
      </c>
      <c r="P45" s="45">
        <f t="shared" si="7"/>
        <v>8294.08</v>
      </c>
      <c r="Q45" s="45">
        <f t="shared" si="8"/>
        <v>9938.5</v>
      </c>
      <c r="R45" s="45">
        <f t="shared" si="9"/>
        <v>56705.919999999998</v>
      </c>
      <c r="S45" s="46">
        <v>111</v>
      </c>
    </row>
    <row r="46" spans="1:19" s="47" customFormat="1" ht="33.950000000000003" customHeight="1" x14ac:dyDescent="0.2">
      <c r="A46" s="40">
        <f t="shared" si="0"/>
        <v>42</v>
      </c>
      <c r="B46" s="48" t="s">
        <v>177</v>
      </c>
      <c r="C46" s="48" t="s">
        <v>130</v>
      </c>
      <c r="D46" s="48" t="s">
        <v>89</v>
      </c>
      <c r="E46" s="49" t="s">
        <v>260</v>
      </c>
      <c r="F46" s="38">
        <v>60000</v>
      </c>
      <c r="G46" s="50">
        <v>3486.68</v>
      </c>
      <c r="H46" s="45">
        <v>25</v>
      </c>
      <c r="I46" s="45">
        <f t="shared" si="1"/>
        <v>1722</v>
      </c>
      <c r="J46" s="45">
        <f t="shared" si="2"/>
        <v>4260</v>
      </c>
      <c r="K46" s="43">
        <f t="shared" si="3"/>
        <v>660.00000000000011</v>
      </c>
      <c r="L46" s="45">
        <f t="shared" si="4"/>
        <v>1824</v>
      </c>
      <c r="M46" s="45">
        <f t="shared" si="5"/>
        <v>4254</v>
      </c>
      <c r="N46" s="44"/>
      <c r="O46" s="45">
        <f t="shared" si="6"/>
        <v>12720</v>
      </c>
      <c r="P46" s="45">
        <f t="shared" si="7"/>
        <v>7057.68</v>
      </c>
      <c r="Q46" s="45">
        <f t="shared" si="8"/>
        <v>9174</v>
      </c>
      <c r="R46" s="45">
        <f t="shared" si="9"/>
        <v>52942.32</v>
      </c>
      <c r="S46" s="46">
        <v>111</v>
      </c>
    </row>
    <row r="47" spans="1:19" s="47" customFormat="1" ht="33.75" customHeight="1" x14ac:dyDescent="0.2">
      <c r="A47" s="40">
        <f t="shared" si="0"/>
        <v>43</v>
      </c>
      <c r="B47" s="41" t="s">
        <v>30</v>
      </c>
      <c r="C47" s="41" t="s">
        <v>130</v>
      </c>
      <c r="D47" s="41" t="s">
        <v>58</v>
      </c>
      <c r="E47" s="42" t="s">
        <v>258</v>
      </c>
      <c r="F47" s="43">
        <v>22000</v>
      </c>
      <c r="G47" s="44"/>
      <c r="H47" s="45">
        <v>25</v>
      </c>
      <c r="I47" s="45">
        <f t="shared" si="1"/>
        <v>631.4</v>
      </c>
      <c r="J47" s="45">
        <f t="shared" si="2"/>
        <v>1561.9999999999998</v>
      </c>
      <c r="K47" s="43">
        <f t="shared" si="3"/>
        <v>242.00000000000003</v>
      </c>
      <c r="L47" s="45">
        <f t="shared" si="4"/>
        <v>668.8</v>
      </c>
      <c r="M47" s="45">
        <f t="shared" si="5"/>
        <v>1559.8000000000002</v>
      </c>
      <c r="N47" s="44"/>
      <c r="O47" s="45">
        <f t="shared" si="6"/>
        <v>4664</v>
      </c>
      <c r="P47" s="45">
        <f t="shared" si="7"/>
        <v>1325.1999999999998</v>
      </c>
      <c r="Q47" s="45">
        <f t="shared" si="8"/>
        <v>3363.8</v>
      </c>
      <c r="R47" s="45">
        <f t="shared" si="9"/>
        <v>20674.8</v>
      </c>
      <c r="S47" s="46">
        <v>111</v>
      </c>
    </row>
    <row r="48" spans="1:19" s="47" customFormat="1" ht="33.950000000000003" customHeight="1" x14ac:dyDescent="0.2">
      <c r="A48" s="40">
        <f t="shared" si="0"/>
        <v>44</v>
      </c>
      <c r="B48" s="48" t="s">
        <v>129</v>
      </c>
      <c r="C48" s="48" t="s">
        <v>130</v>
      </c>
      <c r="D48" s="48" t="s">
        <v>40</v>
      </c>
      <c r="E48" s="49" t="s">
        <v>258</v>
      </c>
      <c r="F48" s="38">
        <v>23100</v>
      </c>
      <c r="G48" s="50"/>
      <c r="H48" s="45">
        <v>25</v>
      </c>
      <c r="I48" s="45">
        <f t="shared" si="1"/>
        <v>662.97</v>
      </c>
      <c r="J48" s="45">
        <f t="shared" si="2"/>
        <v>1640.1</v>
      </c>
      <c r="K48" s="43">
        <f t="shared" si="3"/>
        <v>254.10000000000002</v>
      </c>
      <c r="L48" s="45">
        <f t="shared" si="4"/>
        <v>702.24</v>
      </c>
      <c r="M48" s="45">
        <f t="shared" si="5"/>
        <v>1637.7900000000002</v>
      </c>
      <c r="N48" s="44"/>
      <c r="O48" s="45">
        <f t="shared" si="6"/>
        <v>4897.2</v>
      </c>
      <c r="P48" s="45">
        <f t="shared" si="7"/>
        <v>1390.21</v>
      </c>
      <c r="Q48" s="45">
        <f t="shared" si="8"/>
        <v>3531.99</v>
      </c>
      <c r="R48" s="45">
        <f t="shared" si="9"/>
        <v>21709.79</v>
      </c>
      <c r="S48" s="46">
        <v>111</v>
      </c>
    </row>
    <row r="49" spans="1:19" s="47" customFormat="1" ht="33.950000000000003" customHeight="1" x14ac:dyDescent="0.2">
      <c r="A49" s="40">
        <f t="shared" si="0"/>
        <v>45</v>
      </c>
      <c r="B49" s="48" t="s">
        <v>300</v>
      </c>
      <c r="C49" s="48" t="s">
        <v>130</v>
      </c>
      <c r="D49" s="48" t="s">
        <v>58</v>
      </c>
      <c r="E49" s="49" t="s">
        <v>258</v>
      </c>
      <c r="F49" s="38">
        <v>21000</v>
      </c>
      <c r="G49" s="50"/>
      <c r="H49" s="45">
        <v>25</v>
      </c>
      <c r="I49" s="45">
        <f t="shared" si="1"/>
        <v>602.70000000000005</v>
      </c>
      <c r="J49" s="45">
        <f t="shared" si="2"/>
        <v>1490.9999999999998</v>
      </c>
      <c r="K49" s="43">
        <f t="shared" si="3"/>
        <v>231.00000000000003</v>
      </c>
      <c r="L49" s="45">
        <f t="shared" si="4"/>
        <v>638.4</v>
      </c>
      <c r="M49" s="45">
        <f t="shared" si="5"/>
        <v>1488.9</v>
      </c>
      <c r="N49" s="44"/>
      <c r="O49" s="45">
        <f t="shared" si="6"/>
        <v>4452</v>
      </c>
      <c r="P49" s="45">
        <f t="shared" si="7"/>
        <v>1266.0999999999999</v>
      </c>
      <c r="Q49" s="45">
        <f t="shared" si="8"/>
        <v>3210.8999999999996</v>
      </c>
      <c r="R49" s="45">
        <f t="shared" si="9"/>
        <v>19733.900000000001</v>
      </c>
      <c r="S49" s="46">
        <v>111</v>
      </c>
    </row>
    <row r="50" spans="1:19" s="47" customFormat="1" ht="33.950000000000003" customHeight="1" x14ac:dyDescent="0.2">
      <c r="A50" s="40">
        <f t="shared" si="0"/>
        <v>46</v>
      </c>
      <c r="B50" s="48" t="s">
        <v>215</v>
      </c>
      <c r="C50" s="48" t="s">
        <v>350</v>
      </c>
      <c r="D50" s="48" t="s">
        <v>216</v>
      </c>
      <c r="E50" s="49" t="s">
        <v>260</v>
      </c>
      <c r="F50" s="38">
        <v>60000</v>
      </c>
      <c r="G50" s="50">
        <v>3486.68</v>
      </c>
      <c r="H50" s="45">
        <v>25</v>
      </c>
      <c r="I50" s="45">
        <f t="shared" si="1"/>
        <v>1722</v>
      </c>
      <c r="J50" s="45">
        <f t="shared" si="2"/>
        <v>4260</v>
      </c>
      <c r="K50" s="43">
        <f t="shared" si="3"/>
        <v>660.00000000000011</v>
      </c>
      <c r="L50" s="45">
        <f t="shared" si="4"/>
        <v>1824</v>
      </c>
      <c r="M50" s="45">
        <f t="shared" si="5"/>
        <v>4254</v>
      </c>
      <c r="N50" s="44"/>
      <c r="O50" s="45">
        <f t="shared" si="6"/>
        <v>12720</v>
      </c>
      <c r="P50" s="45">
        <f t="shared" si="7"/>
        <v>7057.68</v>
      </c>
      <c r="Q50" s="45">
        <f t="shared" si="8"/>
        <v>9174</v>
      </c>
      <c r="R50" s="45">
        <f t="shared" si="9"/>
        <v>52942.32</v>
      </c>
      <c r="S50" s="46">
        <v>111</v>
      </c>
    </row>
    <row r="51" spans="1:19" s="47" customFormat="1" ht="33.950000000000003" customHeight="1" x14ac:dyDescent="0.2">
      <c r="A51" s="40">
        <f t="shared" si="0"/>
        <v>47</v>
      </c>
      <c r="B51" s="48" t="s">
        <v>241</v>
      </c>
      <c r="C51" s="48" t="s">
        <v>350</v>
      </c>
      <c r="D51" s="48" t="s">
        <v>230</v>
      </c>
      <c r="E51" s="49" t="s">
        <v>260</v>
      </c>
      <c r="F51" s="38">
        <v>60000</v>
      </c>
      <c r="G51" s="50">
        <v>3486.68</v>
      </c>
      <c r="H51" s="45">
        <v>25</v>
      </c>
      <c r="I51" s="45">
        <f t="shared" si="1"/>
        <v>1722</v>
      </c>
      <c r="J51" s="45">
        <f t="shared" si="2"/>
        <v>4260</v>
      </c>
      <c r="K51" s="43">
        <f t="shared" si="3"/>
        <v>660.00000000000011</v>
      </c>
      <c r="L51" s="45">
        <f t="shared" si="4"/>
        <v>1824</v>
      </c>
      <c r="M51" s="45">
        <f t="shared" si="5"/>
        <v>4254</v>
      </c>
      <c r="N51" s="44"/>
      <c r="O51" s="45">
        <f t="shared" si="6"/>
        <v>12720</v>
      </c>
      <c r="P51" s="45">
        <f t="shared" si="7"/>
        <v>7057.68</v>
      </c>
      <c r="Q51" s="45">
        <f t="shared" si="8"/>
        <v>9174</v>
      </c>
      <c r="R51" s="45">
        <f t="shared" si="9"/>
        <v>52942.32</v>
      </c>
      <c r="S51" s="46">
        <v>111</v>
      </c>
    </row>
    <row r="52" spans="1:19" s="47" customFormat="1" ht="33.950000000000003" customHeight="1" x14ac:dyDescent="0.2">
      <c r="A52" s="40">
        <f t="shared" si="0"/>
        <v>48</v>
      </c>
      <c r="B52" s="48" t="s">
        <v>81</v>
      </c>
      <c r="C52" s="92" t="s">
        <v>350</v>
      </c>
      <c r="D52" s="48" t="s">
        <v>299</v>
      </c>
      <c r="E52" s="49" t="s">
        <v>260</v>
      </c>
      <c r="F52" s="38">
        <v>45000</v>
      </c>
      <c r="G52" s="50">
        <v>1148.33</v>
      </c>
      <c r="H52" s="45">
        <v>25</v>
      </c>
      <c r="I52" s="45">
        <f t="shared" si="1"/>
        <v>1291.5</v>
      </c>
      <c r="J52" s="45">
        <f t="shared" si="2"/>
        <v>3194.9999999999995</v>
      </c>
      <c r="K52" s="43">
        <f t="shared" si="3"/>
        <v>495.00000000000006</v>
      </c>
      <c r="L52" s="45">
        <f t="shared" si="4"/>
        <v>1368</v>
      </c>
      <c r="M52" s="45">
        <f t="shared" si="5"/>
        <v>3190.5</v>
      </c>
      <c r="N52" s="44"/>
      <c r="O52" s="45">
        <f t="shared" si="6"/>
        <v>9540</v>
      </c>
      <c r="P52" s="45">
        <f t="shared" si="7"/>
        <v>3832.83</v>
      </c>
      <c r="Q52" s="45">
        <f t="shared" si="8"/>
        <v>6880.5</v>
      </c>
      <c r="R52" s="45">
        <f t="shared" si="9"/>
        <v>41167.17</v>
      </c>
      <c r="S52" s="46">
        <v>111</v>
      </c>
    </row>
    <row r="53" spans="1:19" s="47" customFormat="1" ht="33.950000000000003" customHeight="1" x14ac:dyDescent="0.2">
      <c r="A53" s="40">
        <f t="shared" si="0"/>
        <v>49</v>
      </c>
      <c r="B53" s="48" t="s">
        <v>276</v>
      </c>
      <c r="C53" s="92" t="s">
        <v>350</v>
      </c>
      <c r="D53" s="48" t="s">
        <v>77</v>
      </c>
      <c r="E53" s="42" t="s">
        <v>258</v>
      </c>
      <c r="F53" s="43">
        <v>35000</v>
      </c>
      <c r="G53" s="44"/>
      <c r="H53" s="45">
        <v>25</v>
      </c>
      <c r="I53" s="45">
        <f t="shared" si="1"/>
        <v>1004.5</v>
      </c>
      <c r="J53" s="45">
        <f t="shared" si="2"/>
        <v>2485</v>
      </c>
      <c r="K53" s="43">
        <f t="shared" si="3"/>
        <v>385.00000000000006</v>
      </c>
      <c r="L53" s="45">
        <f t="shared" si="4"/>
        <v>1064</v>
      </c>
      <c r="M53" s="45">
        <f t="shared" si="5"/>
        <v>2481.5</v>
      </c>
      <c r="N53" s="44"/>
      <c r="O53" s="45">
        <f t="shared" si="6"/>
        <v>7420</v>
      </c>
      <c r="P53" s="45">
        <f t="shared" si="7"/>
        <v>2093.5</v>
      </c>
      <c r="Q53" s="45">
        <f t="shared" si="8"/>
        <v>5351.5</v>
      </c>
      <c r="R53" s="45">
        <f t="shared" si="9"/>
        <v>32906.5</v>
      </c>
      <c r="S53" s="46">
        <v>111</v>
      </c>
    </row>
    <row r="54" spans="1:19" s="47" customFormat="1" ht="33.950000000000003" customHeight="1" x14ac:dyDescent="0.2">
      <c r="A54" s="40">
        <f t="shared" si="0"/>
        <v>50</v>
      </c>
      <c r="B54" s="48" t="s">
        <v>107</v>
      </c>
      <c r="C54" s="92" t="s">
        <v>350</v>
      </c>
      <c r="D54" s="48" t="s">
        <v>292</v>
      </c>
      <c r="E54" s="49" t="s">
        <v>258</v>
      </c>
      <c r="F54" s="38">
        <v>35000</v>
      </c>
      <c r="G54" s="50"/>
      <c r="H54" s="45">
        <v>25</v>
      </c>
      <c r="I54" s="45">
        <f t="shared" si="1"/>
        <v>1004.5</v>
      </c>
      <c r="J54" s="45">
        <f t="shared" si="2"/>
        <v>2485</v>
      </c>
      <c r="K54" s="43">
        <f t="shared" si="3"/>
        <v>385.00000000000006</v>
      </c>
      <c r="L54" s="45">
        <f t="shared" si="4"/>
        <v>1064</v>
      </c>
      <c r="M54" s="45">
        <f t="shared" si="5"/>
        <v>2481.5</v>
      </c>
      <c r="N54" s="44"/>
      <c r="O54" s="45">
        <f t="shared" si="6"/>
        <v>7420</v>
      </c>
      <c r="P54" s="45">
        <f t="shared" si="7"/>
        <v>2093.5</v>
      </c>
      <c r="Q54" s="45">
        <f t="shared" si="8"/>
        <v>5351.5</v>
      </c>
      <c r="R54" s="45">
        <f t="shared" si="9"/>
        <v>32906.5</v>
      </c>
      <c r="S54" s="46">
        <v>111</v>
      </c>
    </row>
    <row r="55" spans="1:19" s="47" customFormat="1" ht="33.950000000000003" customHeight="1" x14ac:dyDescent="0.2">
      <c r="A55" s="40">
        <f t="shared" si="0"/>
        <v>51</v>
      </c>
      <c r="B55" s="48" t="s">
        <v>112</v>
      </c>
      <c r="C55" s="92" t="s">
        <v>350</v>
      </c>
      <c r="D55" s="48" t="s">
        <v>292</v>
      </c>
      <c r="E55" s="49" t="s">
        <v>258</v>
      </c>
      <c r="F55" s="38">
        <v>35000</v>
      </c>
      <c r="G55" s="50"/>
      <c r="H55" s="45">
        <v>25</v>
      </c>
      <c r="I55" s="45">
        <f t="shared" si="1"/>
        <v>1004.5</v>
      </c>
      <c r="J55" s="45">
        <f t="shared" si="2"/>
        <v>2485</v>
      </c>
      <c r="K55" s="43">
        <f t="shared" si="3"/>
        <v>385.00000000000006</v>
      </c>
      <c r="L55" s="45">
        <f t="shared" si="4"/>
        <v>1064</v>
      </c>
      <c r="M55" s="45">
        <f t="shared" si="5"/>
        <v>2481.5</v>
      </c>
      <c r="N55" s="44">
        <v>2380.2399999999998</v>
      </c>
      <c r="O55" s="45">
        <f t="shared" si="6"/>
        <v>9800.24</v>
      </c>
      <c r="P55" s="45">
        <f t="shared" si="7"/>
        <v>4473.74</v>
      </c>
      <c r="Q55" s="45">
        <f t="shared" si="8"/>
        <v>5351.5</v>
      </c>
      <c r="R55" s="45">
        <f t="shared" si="9"/>
        <v>30526.260000000002</v>
      </c>
      <c r="S55" s="46">
        <v>111</v>
      </c>
    </row>
    <row r="56" spans="1:19" s="47" customFormat="1" ht="33.950000000000003" customHeight="1" x14ac:dyDescent="0.2">
      <c r="A56" s="40">
        <f t="shared" si="0"/>
        <v>52</v>
      </c>
      <c r="B56" s="48" t="s">
        <v>214</v>
      </c>
      <c r="C56" s="48" t="s">
        <v>350</v>
      </c>
      <c r="D56" s="48" t="s">
        <v>292</v>
      </c>
      <c r="E56" s="49" t="s">
        <v>260</v>
      </c>
      <c r="F56" s="38">
        <v>35000</v>
      </c>
      <c r="G56" s="50"/>
      <c r="H56" s="45">
        <v>25</v>
      </c>
      <c r="I56" s="45">
        <f t="shared" si="1"/>
        <v>1004.5</v>
      </c>
      <c r="J56" s="45">
        <f t="shared" si="2"/>
        <v>2485</v>
      </c>
      <c r="K56" s="43">
        <f t="shared" si="3"/>
        <v>385.00000000000006</v>
      </c>
      <c r="L56" s="45">
        <f t="shared" si="4"/>
        <v>1064</v>
      </c>
      <c r="M56" s="45">
        <f t="shared" si="5"/>
        <v>2481.5</v>
      </c>
      <c r="N56" s="44"/>
      <c r="O56" s="45">
        <f t="shared" si="6"/>
        <v>7420</v>
      </c>
      <c r="P56" s="45">
        <f t="shared" si="7"/>
        <v>2093.5</v>
      </c>
      <c r="Q56" s="45">
        <f t="shared" si="8"/>
        <v>5351.5</v>
      </c>
      <c r="R56" s="45">
        <f t="shared" si="9"/>
        <v>32906.5</v>
      </c>
      <c r="S56" s="46">
        <v>111</v>
      </c>
    </row>
    <row r="57" spans="1:19" s="47" customFormat="1" ht="33.950000000000003" customHeight="1" x14ac:dyDescent="0.2">
      <c r="A57" s="40">
        <f t="shared" si="0"/>
        <v>53</v>
      </c>
      <c r="B57" s="48" t="s">
        <v>286</v>
      </c>
      <c r="C57" s="48" t="s">
        <v>350</v>
      </c>
      <c r="D57" s="48" t="s">
        <v>142</v>
      </c>
      <c r="E57" s="49" t="s">
        <v>258</v>
      </c>
      <c r="F57" s="38">
        <v>35000</v>
      </c>
      <c r="G57" s="50"/>
      <c r="H57" s="45">
        <v>25</v>
      </c>
      <c r="I57" s="45">
        <f t="shared" si="1"/>
        <v>1004.5</v>
      </c>
      <c r="J57" s="45">
        <f t="shared" si="2"/>
        <v>2485</v>
      </c>
      <c r="K57" s="43">
        <f t="shared" si="3"/>
        <v>385.00000000000006</v>
      </c>
      <c r="L57" s="45">
        <f t="shared" si="4"/>
        <v>1064</v>
      </c>
      <c r="M57" s="45">
        <f t="shared" si="5"/>
        <v>2481.5</v>
      </c>
      <c r="N57" s="44"/>
      <c r="O57" s="45">
        <f t="shared" si="6"/>
        <v>7420</v>
      </c>
      <c r="P57" s="45">
        <f t="shared" si="7"/>
        <v>2093.5</v>
      </c>
      <c r="Q57" s="45">
        <f t="shared" si="8"/>
        <v>5351.5</v>
      </c>
      <c r="R57" s="45">
        <f t="shared" si="9"/>
        <v>32906.5</v>
      </c>
      <c r="S57" s="46">
        <v>111</v>
      </c>
    </row>
    <row r="58" spans="1:19" s="47" customFormat="1" ht="33.950000000000003" customHeight="1" x14ac:dyDescent="0.2">
      <c r="A58" s="40">
        <f t="shared" si="0"/>
        <v>54</v>
      </c>
      <c r="B58" s="48" t="s">
        <v>301</v>
      </c>
      <c r="C58" s="92" t="s">
        <v>350</v>
      </c>
      <c r="D58" s="48" t="s">
        <v>58</v>
      </c>
      <c r="E58" s="49" t="s">
        <v>258</v>
      </c>
      <c r="F58" s="38">
        <v>16500</v>
      </c>
      <c r="G58" s="50"/>
      <c r="H58" s="45">
        <v>25</v>
      </c>
      <c r="I58" s="45">
        <f t="shared" si="1"/>
        <v>473.55</v>
      </c>
      <c r="J58" s="45">
        <f t="shared" si="2"/>
        <v>1171.5</v>
      </c>
      <c r="K58" s="43">
        <f t="shared" si="3"/>
        <v>181.50000000000003</v>
      </c>
      <c r="L58" s="45">
        <f t="shared" si="4"/>
        <v>501.6</v>
      </c>
      <c r="M58" s="45">
        <f t="shared" si="5"/>
        <v>1169.8500000000001</v>
      </c>
      <c r="N58" s="44"/>
      <c r="O58" s="45">
        <f t="shared" si="6"/>
        <v>3498</v>
      </c>
      <c r="P58" s="45">
        <f t="shared" si="7"/>
        <v>1000.1500000000001</v>
      </c>
      <c r="Q58" s="45">
        <f t="shared" si="8"/>
        <v>2522.8500000000004</v>
      </c>
      <c r="R58" s="45">
        <f t="shared" si="9"/>
        <v>15499.85</v>
      </c>
      <c r="S58" s="46">
        <v>111</v>
      </c>
    </row>
    <row r="59" spans="1:19" s="47" customFormat="1" ht="33.950000000000003" customHeight="1" x14ac:dyDescent="0.2">
      <c r="A59" s="40">
        <f t="shared" si="0"/>
        <v>55</v>
      </c>
      <c r="B59" s="48" t="s">
        <v>123</v>
      </c>
      <c r="C59" s="92" t="s">
        <v>350</v>
      </c>
      <c r="D59" s="48" t="s">
        <v>40</v>
      </c>
      <c r="E59" s="49" t="s">
        <v>260</v>
      </c>
      <c r="F59" s="38">
        <v>28875</v>
      </c>
      <c r="G59" s="50"/>
      <c r="H59" s="45">
        <v>25</v>
      </c>
      <c r="I59" s="45">
        <f t="shared" si="1"/>
        <v>828.71249999999998</v>
      </c>
      <c r="J59" s="45">
        <f t="shared" si="2"/>
        <v>2050.125</v>
      </c>
      <c r="K59" s="43">
        <f t="shared" si="3"/>
        <v>317.62500000000006</v>
      </c>
      <c r="L59" s="45">
        <f t="shared" si="4"/>
        <v>877.8</v>
      </c>
      <c r="M59" s="45">
        <f t="shared" si="5"/>
        <v>2047.2375000000002</v>
      </c>
      <c r="N59" s="44"/>
      <c r="O59" s="45">
        <f t="shared" si="6"/>
        <v>6121.5</v>
      </c>
      <c r="P59" s="45">
        <f t="shared" si="7"/>
        <v>1731.5124999999998</v>
      </c>
      <c r="Q59" s="45">
        <f t="shared" si="8"/>
        <v>4414.9875000000002</v>
      </c>
      <c r="R59" s="45">
        <f t="shared" si="9"/>
        <v>27143.487499999999</v>
      </c>
      <c r="S59" s="46">
        <v>111</v>
      </c>
    </row>
    <row r="60" spans="1:19" s="47" customFormat="1" ht="33.950000000000003" customHeight="1" x14ac:dyDescent="0.2">
      <c r="A60" s="40">
        <f t="shared" si="0"/>
        <v>56</v>
      </c>
      <c r="B60" s="48" t="s">
        <v>68</v>
      </c>
      <c r="C60" s="48" t="s">
        <v>28</v>
      </c>
      <c r="D60" s="48" t="s">
        <v>69</v>
      </c>
      <c r="E60" s="49" t="s">
        <v>260</v>
      </c>
      <c r="F60" s="38">
        <v>45000</v>
      </c>
      <c r="G60" s="50">
        <v>1148.33</v>
      </c>
      <c r="H60" s="45">
        <v>25</v>
      </c>
      <c r="I60" s="45">
        <f t="shared" si="1"/>
        <v>1291.5</v>
      </c>
      <c r="J60" s="45">
        <f t="shared" si="2"/>
        <v>3194.9999999999995</v>
      </c>
      <c r="K60" s="43">
        <f t="shared" si="3"/>
        <v>495.00000000000006</v>
      </c>
      <c r="L60" s="45">
        <f t="shared" si="4"/>
        <v>1368</v>
      </c>
      <c r="M60" s="45">
        <f t="shared" si="5"/>
        <v>3190.5</v>
      </c>
      <c r="N60" s="44"/>
      <c r="O60" s="45">
        <f t="shared" si="6"/>
        <v>9540</v>
      </c>
      <c r="P60" s="45">
        <f t="shared" si="7"/>
        <v>3832.83</v>
      </c>
      <c r="Q60" s="45">
        <f t="shared" si="8"/>
        <v>6880.5</v>
      </c>
      <c r="R60" s="45">
        <f t="shared" si="9"/>
        <v>41167.17</v>
      </c>
      <c r="S60" s="46">
        <v>111</v>
      </c>
    </row>
    <row r="61" spans="1:19" s="47" customFormat="1" ht="33.950000000000003" customHeight="1" x14ac:dyDescent="0.2">
      <c r="A61" s="40">
        <f t="shared" si="0"/>
        <v>57</v>
      </c>
      <c r="B61" s="48" t="s">
        <v>72</v>
      </c>
      <c r="C61" s="48" t="s">
        <v>28</v>
      </c>
      <c r="D61" s="48" t="s">
        <v>69</v>
      </c>
      <c r="E61" s="49" t="s">
        <v>260</v>
      </c>
      <c r="F61" s="38">
        <v>68000</v>
      </c>
      <c r="G61" s="50">
        <v>4754.09</v>
      </c>
      <c r="H61" s="45">
        <v>25</v>
      </c>
      <c r="I61" s="45">
        <f t="shared" si="1"/>
        <v>1951.6</v>
      </c>
      <c r="J61" s="45">
        <f t="shared" si="2"/>
        <v>4828</v>
      </c>
      <c r="K61" s="43">
        <f t="shared" si="3"/>
        <v>748.00000000000011</v>
      </c>
      <c r="L61" s="45">
        <f t="shared" si="4"/>
        <v>2067.1999999999998</v>
      </c>
      <c r="M61" s="45">
        <f t="shared" si="5"/>
        <v>4821.2000000000007</v>
      </c>
      <c r="N61" s="44">
        <v>1190.1199999999999</v>
      </c>
      <c r="O61" s="45">
        <f t="shared" si="6"/>
        <v>15606.119999999999</v>
      </c>
      <c r="P61" s="45">
        <f t="shared" si="7"/>
        <v>9988.0099999999984</v>
      </c>
      <c r="Q61" s="45">
        <f t="shared" si="8"/>
        <v>10397.200000000001</v>
      </c>
      <c r="R61" s="45">
        <f t="shared" si="9"/>
        <v>58011.990000000005</v>
      </c>
      <c r="S61" s="46">
        <v>111</v>
      </c>
    </row>
    <row r="62" spans="1:19" s="47" customFormat="1" ht="33.950000000000003" customHeight="1" x14ac:dyDescent="0.2">
      <c r="A62" s="40">
        <f t="shared" si="0"/>
        <v>58</v>
      </c>
      <c r="B62" s="48" t="s">
        <v>185</v>
      </c>
      <c r="C62" s="48" t="s">
        <v>28</v>
      </c>
      <c r="D62" s="48" t="s">
        <v>132</v>
      </c>
      <c r="E62" s="49" t="s">
        <v>258</v>
      </c>
      <c r="F62" s="38">
        <v>40000</v>
      </c>
      <c r="G62" s="50">
        <v>442.65</v>
      </c>
      <c r="H62" s="45">
        <v>25</v>
      </c>
      <c r="I62" s="45">
        <f t="shared" si="1"/>
        <v>1148</v>
      </c>
      <c r="J62" s="45">
        <f t="shared" si="2"/>
        <v>2839.9999999999995</v>
      </c>
      <c r="K62" s="43">
        <f t="shared" si="3"/>
        <v>440.00000000000006</v>
      </c>
      <c r="L62" s="45">
        <f t="shared" si="4"/>
        <v>1216</v>
      </c>
      <c r="M62" s="45">
        <f t="shared" si="5"/>
        <v>2836</v>
      </c>
      <c r="N62" s="44"/>
      <c r="O62" s="45">
        <f t="shared" si="6"/>
        <v>8480</v>
      </c>
      <c r="P62" s="45">
        <f t="shared" si="7"/>
        <v>2831.65</v>
      </c>
      <c r="Q62" s="45">
        <f t="shared" si="8"/>
        <v>6116</v>
      </c>
      <c r="R62" s="45">
        <f t="shared" si="9"/>
        <v>37168.35</v>
      </c>
      <c r="S62" s="46">
        <v>111</v>
      </c>
    </row>
    <row r="63" spans="1:19" s="47" customFormat="1" ht="33.950000000000003" customHeight="1" x14ac:dyDescent="0.2">
      <c r="A63" s="40">
        <f t="shared" si="0"/>
        <v>59</v>
      </c>
      <c r="B63" s="48" t="s">
        <v>182</v>
      </c>
      <c r="C63" s="48" t="s">
        <v>28</v>
      </c>
      <c r="D63" s="48" t="s">
        <v>292</v>
      </c>
      <c r="E63" s="49" t="s">
        <v>259</v>
      </c>
      <c r="F63" s="38">
        <v>35000</v>
      </c>
      <c r="G63" s="50"/>
      <c r="H63" s="45">
        <v>25</v>
      </c>
      <c r="I63" s="45">
        <f t="shared" si="1"/>
        <v>1004.5</v>
      </c>
      <c r="J63" s="45">
        <f t="shared" si="2"/>
        <v>2485</v>
      </c>
      <c r="K63" s="43">
        <f t="shared" si="3"/>
        <v>385.00000000000006</v>
      </c>
      <c r="L63" s="45">
        <f t="shared" si="4"/>
        <v>1064</v>
      </c>
      <c r="M63" s="45">
        <f t="shared" si="5"/>
        <v>2481.5</v>
      </c>
      <c r="N63" s="44"/>
      <c r="O63" s="45">
        <f t="shared" si="6"/>
        <v>7420</v>
      </c>
      <c r="P63" s="45">
        <f t="shared" si="7"/>
        <v>2093.5</v>
      </c>
      <c r="Q63" s="45">
        <f t="shared" si="8"/>
        <v>5351.5</v>
      </c>
      <c r="R63" s="45">
        <f t="shared" si="9"/>
        <v>32906.5</v>
      </c>
      <c r="S63" s="46">
        <v>111</v>
      </c>
    </row>
    <row r="64" spans="1:19" s="47" customFormat="1" ht="33.950000000000003" customHeight="1" x14ac:dyDescent="0.2">
      <c r="A64" s="40">
        <f t="shared" si="0"/>
        <v>60</v>
      </c>
      <c r="B64" s="48" t="s">
        <v>79</v>
      </c>
      <c r="C64" s="48" t="s">
        <v>28</v>
      </c>
      <c r="D64" s="48" t="s">
        <v>40</v>
      </c>
      <c r="E64" s="49" t="s">
        <v>258</v>
      </c>
      <c r="F64" s="38">
        <v>28875</v>
      </c>
      <c r="G64" s="50"/>
      <c r="H64" s="45">
        <v>25</v>
      </c>
      <c r="I64" s="45">
        <f t="shared" si="1"/>
        <v>828.71249999999998</v>
      </c>
      <c r="J64" s="45">
        <f t="shared" si="2"/>
        <v>2050.125</v>
      </c>
      <c r="K64" s="43">
        <f t="shared" si="3"/>
        <v>317.62500000000006</v>
      </c>
      <c r="L64" s="45">
        <f t="shared" si="4"/>
        <v>877.8</v>
      </c>
      <c r="M64" s="45">
        <f t="shared" si="5"/>
        <v>2047.2375000000002</v>
      </c>
      <c r="N64" s="44"/>
      <c r="O64" s="45">
        <f t="shared" si="6"/>
        <v>6121.5</v>
      </c>
      <c r="P64" s="45">
        <f t="shared" si="7"/>
        <v>1731.5124999999998</v>
      </c>
      <c r="Q64" s="45">
        <f t="shared" si="8"/>
        <v>4414.9875000000002</v>
      </c>
      <c r="R64" s="45">
        <f t="shared" si="9"/>
        <v>27143.487499999999</v>
      </c>
      <c r="S64" s="46">
        <v>111</v>
      </c>
    </row>
    <row r="65" spans="1:19" s="47" customFormat="1" ht="33.950000000000003" customHeight="1" x14ac:dyDescent="0.2">
      <c r="A65" s="40">
        <f t="shared" si="0"/>
        <v>61</v>
      </c>
      <c r="B65" s="48" t="s">
        <v>194</v>
      </c>
      <c r="C65" s="48" t="s">
        <v>31</v>
      </c>
      <c r="D65" s="48" t="s">
        <v>296</v>
      </c>
      <c r="E65" s="49" t="s">
        <v>260</v>
      </c>
      <c r="F65" s="38">
        <v>45000</v>
      </c>
      <c r="G65" s="50">
        <v>791.29</v>
      </c>
      <c r="H65" s="45">
        <v>25</v>
      </c>
      <c r="I65" s="45">
        <f t="shared" si="1"/>
        <v>1291.5</v>
      </c>
      <c r="J65" s="45">
        <f t="shared" si="2"/>
        <v>3194.9999999999995</v>
      </c>
      <c r="K65" s="43">
        <f t="shared" si="3"/>
        <v>495.00000000000006</v>
      </c>
      <c r="L65" s="45">
        <f t="shared" si="4"/>
        <v>1368</v>
      </c>
      <c r="M65" s="45">
        <f t="shared" si="5"/>
        <v>3190.5</v>
      </c>
      <c r="N65" s="44">
        <v>2380.2399999999998</v>
      </c>
      <c r="O65" s="45">
        <f t="shared" si="6"/>
        <v>11920.24</v>
      </c>
      <c r="P65" s="45">
        <f t="shared" si="7"/>
        <v>5856.03</v>
      </c>
      <c r="Q65" s="45">
        <f t="shared" si="8"/>
        <v>6880.5</v>
      </c>
      <c r="R65" s="45">
        <f t="shared" si="9"/>
        <v>39143.97</v>
      </c>
      <c r="S65" s="46">
        <v>111</v>
      </c>
    </row>
    <row r="66" spans="1:19" s="47" customFormat="1" ht="33.950000000000003" customHeight="1" x14ac:dyDescent="0.2">
      <c r="A66" s="40">
        <f t="shared" si="0"/>
        <v>62</v>
      </c>
      <c r="B66" s="48" t="s">
        <v>197</v>
      </c>
      <c r="C66" s="48" t="s">
        <v>31</v>
      </c>
      <c r="D66" s="48" t="s">
        <v>195</v>
      </c>
      <c r="E66" s="49" t="s">
        <v>258</v>
      </c>
      <c r="F66" s="38">
        <v>31500</v>
      </c>
      <c r="G66" s="50"/>
      <c r="H66" s="45">
        <v>25</v>
      </c>
      <c r="I66" s="45">
        <f t="shared" si="1"/>
        <v>904.05</v>
      </c>
      <c r="J66" s="45">
        <f t="shared" si="2"/>
        <v>2236.5</v>
      </c>
      <c r="K66" s="43">
        <f t="shared" si="3"/>
        <v>346.50000000000006</v>
      </c>
      <c r="L66" s="45">
        <f t="shared" si="4"/>
        <v>957.6</v>
      </c>
      <c r="M66" s="45">
        <f t="shared" si="5"/>
        <v>2233.3500000000004</v>
      </c>
      <c r="N66" s="44"/>
      <c r="O66" s="45">
        <f t="shared" si="6"/>
        <v>6678.0000000000009</v>
      </c>
      <c r="P66" s="45">
        <f t="shared" si="7"/>
        <v>1886.65</v>
      </c>
      <c r="Q66" s="45">
        <f t="shared" si="8"/>
        <v>4816.3500000000004</v>
      </c>
      <c r="R66" s="45">
        <f t="shared" si="9"/>
        <v>29613.35</v>
      </c>
      <c r="S66" s="46">
        <v>111</v>
      </c>
    </row>
    <row r="67" spans="1:19" s="47" customFormat="1" ht="33.950000000000003" customHeight="1" x14ac:dyDescent="0.2">
      <c r="A67" s="40">
        <f t="shared" si="0"/>
        <v>63</v>
      </c>
      <c r="B67" s="48" t="s">
        <v>212</v>
      </c>
      <c r="C67" s="48" t="s">
        <v>31</v>
      </c>
      <c r="D67" s="48" t="s">
        <v>195</v>
      </c>
      <c r="E67" s="49" t="s">
        <v>260</v>
      </c>
      <c r="F67" s="38">
        <v>31500</v>
      </c>
      <c r="G67" s="50"/>
      <c r="H67" s="45">
        <v>25</v>
      </c>
      <c r="I67" s="45">
        <f t="shared" si="1"/>
        <v>904.05</v>
      </c>
      <c r="J67" s="45">
        <f t="shared" si="2"/>
        <v>2236.5</v>
      </c>
      <c r="K67" s="43">
        <f t="shared" si="3"/>
        <v>346.50000000000006</v>
      </c>
      <c r="L67" s="45">
        <f t="shared" si="4"/>
        <v>957.6</v>
      </c>
      <c r="M67" s="45">
        <f t="shared" si="5"/>
        <v>2233.3500000000004</v>
      </c>
      <c r="N67" s="44"/>
      <c r="O67" s="45">
        <f t="shared" si="6"/>
        <v>6678.0000000000009</v>
      </c>
      <c r="P67" s="45">
        <f t="shared" si="7"/>
        <v>1886.65</v>
      </c>
      <c r="Q67" s="45">
        <f t="shared" si="8"/>
        <v>4816.3500000000004</v>
      </c>
      <c r="R67" s="45">
        <f t="shared" si="9"/>
        <v>29613.35</v>
      </c>
      <c r="S67" s="46">
        <v>111</v>
      </c>
    </row>
    <row r="68" spans="1:19" s="47" customFormat="1" ht="33.950000000000003" customHeight="1" x14ac:dyDescent="0.2">
      <c r="A68" s="40">
        <f t="shared" si="0"/>
        <v>64</v>
      </c>
      <c r="B68" s="48" t="s">
        <v>196</v>
      </c>
      <c r="C68" s="48" t="s">
        <v>38</v>
      </c>
      <c r="D68" s="48" t="s">
        <v>190</v>
      </c>
      <c r="E68" s="49" t="s">
        <v>260</v>
      </c>
      <c r="F68" s="38">
        <v>60000</v>
      </c>
      <c r="G68" s="50">
        <v>3248.65</v>
      </c>
      <c r="H68" s="45">
        <v>25</v>
      </c>
      <c r="I68" s="45">
        <f t="shared" si="1"/>
        <v>1722</v>
      </c>
      <c r="J68" s="45">
        <f t="shared" si="2"/>
        <v>4260</v>
      </c>
      <c r="K68" s="43">
        <f t="shared" si="3"/>
        <v>660.00000000000011</v>
      </c>
      <c r="L68" s="45">
        <f t="shared" si="4"/>
        <v>1824</v>
      </c>
      <c r="M68" s="45">
        <f t="shared" si="5"/>
        <v>4254</v>
      </c>
      <c r="N68" s="44">
        <v>1190.1199999999999</v>
      </c>
      <c r="O68" s="45">
        <f t="shared" si="6"/>
        <v>13910.119999999999</v>
      </c>
      <c r="P68" s="45">
        <f t="shared" si="7"/>
        <v>8009.7699999999995</v>
      </c>
      <c r="Q68" s="45">
        <f t="shared" si="8"/>
        <v>9174</v>
      </c>
      <c r="R68" s="45">
        <f t="shared" si="9"/>
        <v>51990.23</v>
      </c>
      <c r="S68" s="46">
        <v>111</v>
      </c>
    </row>
    <row r="69" spans="1:19" s="47" customFormat="1" ht="33.950000000000003" customHeight="1" x14ac:dyDescent="0.2">
      <c r="A69" s="40">
        <f t="shared" ref="A69:A132" si="10">+A68+1</f>
        <v>65</v>
      </c>
      <c r="B69" s="48" t="s">
        <v>85</v>
      </c>
      <c r="C69" s="48" t="s">
        <v>38</v>
      </c>
      <c r="D69" s="48" t="s">
        <v>266</v>
      </c>
      <c r="E69" s="49" t="s">
        <v>258</v>
      </c>
      <c r="F69" s="38">
        <v>27300</v>
      </c>
      <c r="G69" s="50"/>
      <c r="H69" s="45">
        <v>25</v>
      </c>
      <c r="I69" s="45">
        <f t="shared" si="1"/>
        <v>783.51</v>
      </c>
      <c r="J69" s="45">
        <f t="shared" si="2"/>
        <v>1938.2999999999997</v>
      </c>
      <c r="K69" s="43">
        <f t="shared" si="3"/>
        <v>300.3</v>
      </c>
      <c r="L69" s="45">
        <f t="shared" si="4"/>
        <v>829.92</v>
      </c>
      <c r="M69" s="45">
        <f t="shared" si="5"/>
        <v>1935.5700000000002</v>
      </c>
      <c r="N69" s="44"/>
      <c r="O69" s="45">
        <f t="shared" si="6"/>
        <v>5787.6</v>
      </c>
      <c r="P69" s="45">
        <f t="shared" si="7"/>
        <v>1638.4299999999998</v>
      </c>
      <c r="Q69" s="45">
        <f t="shared" si="8"/>
        <v>4174.17</v>
      </c>
      <c r="R69" s="45">
        <f t="shared" si="9"/>
        <v>25661.57</v>
      </c>
      <c r="S69" s="46">
        <v>111</v>
      </c>
    </row>
    <row r="70" spans="1:19" s="47" customFormat="1" ht="33.950000000000003" customHeight="1" x14ac:dyDescent="0.2">
      <c r="A70" s="40">
        <f t="shared" si="10"/>
        <v>66</v>
      </c>
      <c r="B70" s="48" t="s">
        <v>102</v>
      </c>
      <c r="C70" s="48" t="s">
        <v>38</v>
      </c>
      <c r="D70" s="48" t="s">
        <v>266</v>
      </c>
      <c r="E70" s="49" t="s">
        <v>258</v>
      </c>
      <c r="F70" s="38">
        <v>27300</v>
      </c>
      <c r="G70" s="50"/>
      <c r="H70" s="45">
        <v>25</v>
      </c>
      <c r="I70" s="45">
        <f t="shared" si="1"/>
        <v>783.51</v>
      </c>
      <c r="J70" s="45">
        <f t="shared" si="2"/>
        <v>1938.2999999999997</v>
      </c>
      <c r="K70" s="43">
        <f t="shared" si="3"/>
        <v>300.3</v>
      </c>
      <c r="L70" s="45">
        <f t="shared" si="4"/>
        <v>829.92</v>
      </c>
      <c r="M70" s="45">
        <f t="shared" si="5"/>
        <v>1935.5700000000002</v>
      </c>
      <c r="N70" s="44"/>
      <c r="O70" s="45">
        <f t="shared" si="6"/>
        <v>5787.6</v>
      </c>
      <c r="P70" s="45">
        <f t="shared" si="7"/>
        <v>1638.4299999999998</v>
      </c>
      <c r="Q70" s="45">
        <f t="shared" si="8"/>
        <v>4174.17</v>
      </c>
      <c r="R70" s="45">
        <f t="shared" si="9"/>
        <v>25661.57</v>
      </c>
      <c r="S70" s="46">
        <v>111</v>
      </c>
    </row>
    <row r="71" spans="1:19" s="47" customFormat="1" ht="33.950000000000003" customHeight="1" x14ac:dyDescent="0.2">
      <c r="A71" s="40">
        <f t="shared" si="10"/>
        <v>67</v>
      </c>
      <c r="B71" s="48" t="s">
        <v>226</v>
      </c>
      <c r="C71" s="48" t="s">
        <v>343</v>
      </c>
      <c r="D71" s="48" t="s">
        <v>227</v>
      </c>
      <c r="E71" s="49" t="s">
        <v>258</v>
      </c>
      <c r="F71" s="38">
        <v>38500</v>
      </c>
      <c r="G71" s="50">
        <v>52.43</v>
      </c>
      <c r="H71" s="45">
        <v>25</v>
      </c>
      <c r="I71" s="45">
        <f t="shared" si="1"/>
        <v>1104.95</v>
      </c>
      <c r="J71" s="45">
        <f t="shared" si="2"/>
        <v>2733.4999999999995</v>
      </c>
      <c r="K71" s="43">
        <f t="shared" si="3"/>
        <v>423.50000000000006</v>
      </c>
      <c r="L71" s="45">
        <f t="shared" si="4"/>
        <v>1170.4000000000001</v>
      </c>
      <c r="M71" s="45">
        <f t="shared" si="5"/>
        <v>2729.65</v>
      </c>
      <c r="N71" s="44">
        <v>1190.1199999999999</v>
      </c>
      <c r="O71" s="45">
        <f t="shared" si="6"/>
        <v>9352.119999999999</v>
      </c>
      <c r="P71" s="45">
        <f t="shared" si="7"/>
        <v>3542.9</v>
      </c>
      <c r="Q71" s="45">
        <f t="shared" si="8"/>
        <v>5886.65</v>
      </c>
      <c r="R71" s="45">
        <f t="shared" si="9"/>
        <v>34957.1</v>
      </c>
      <c r="S71" s="46">
        <v>111</v>
      </c>
    </row>
    <row r="72" spans="1:19" s="47" customFormat="1" ht="33.950000000000003" customHeight="1" x14ac:dyDescent="0.2">
      <c r="A72" s="40">
        <f t="shared" si="10"/>
        <v>68</v>
      </c>
      <c r="B72" s="48" t="s">
        <v>62</v>
      </c>
      <c r="C72" s="48" t="s">
        <v>343</v>
      </c>
      <c r="D72" s="48" t="s">
        <v>297</v>
      </c>
      <c r="E72" s="49" t="s">
        <v>259</v>
      </c>
      <c r="F72" s="38">
        <v>26250</v>
      </c>
      <c r="G72" s="50"/>
      <c r="H72" s="45">
        <v>25</v>
      </c>
      <c r="I72" s="45">
        <f t="shared" ref="I72:I135" si="11">+F72*2.87%</f>
        <v>753.375</v>
      </c>
      <c r="J72" s="45">
        <f t="shared" ref="J72:J135" si="12">+F72*7.1%</f>
        <v>1863.7499999999998</v>
      </c>
      <c r="K72" s="43">
        <f t="shared" ref="K72:K135" si="13">F72*1.1%</f>
        <v>288.75000000000006</v>
      </c>
      <c r="L72" s="45">
        <f t="shared" ref="L72:L135" si="14">+F72*3.04%</f>
        <v>798</v>
      </c>
      <c r="M72" s="45">
        <f t="shared" ref="M72:M135" si="15">+F72*7.09%</f>
        <v>1861.1250000000002</v>
      </c>
      <c r="N72" s="44">
        <v>1190.1199999999999</v>
      </c>
      <c r="O72" s="45">
        <f t="shared" ref="O72:O135" si="16">SUM(I72:N72)</f>
        <v>6755.12</v>
      </c>
      <c r="P72" s="45">
        <f t="shared" ref="P72:P135" si="17">+G72+H72+I72+L72+N72</f>
        <v>2766.4949999999999</v>
      </c>
      <c r="Q72" s="45">
        <f t="shared" ref="Q72:Q135" si="18">+J72+K72+M72</f>
        <v>4013.625</v>
      </c>
      <c r="R72" s="45">
        <f t="shared" ref="R72:R135" si="19">+F72-P72</f>
        <v>23483.505000000001</v>
      </c>
      <c r="S72" s="46">
        <v>111</v>
      </c>
    </row>
    <row r="73" spans="1:19" s="47" customFormat="1" ht="33.950000000000003" customHeight="1" x14ac:dyDescent="0.2">
      <c r="A73" s="40">
        <f t="shared" si="10"/>
        <v>69</v>
      </c>
      <c r="B73" s="48" t="s">
        <v>340</v>
      </c>
      <c r="C73" s="48" t="s">
        <v>343</v>
      </c>
      <c r="D73" s="48" t="s">
        <v>341</v>
      </c>
      <c r="E73" s="49" t="s">
        <v>259</v>
      </c>
      <c r="F73" s="38">
        <v>26000</v>
      </c>
      <c r="G73" s="50"/>
      <c r="H73" s="45">
        <v>25</v>
      </c>
      <c r="I73" s="45">
        <f t="shared" si="11"/>
        <v>746.2</v>
      </c>
      <c r="J73" s="45">
        <f t="shared" si="12"/>
        <v>1845.9999999999998</v>
      </c>
      <c r="K73" s="43">
        <f t="shared" si="13"/>
        <v>286.00000000000006</v>
      </c>
      <c r="L73" s="45">
        <f t="shared" si="14"/>
        <v>790.4</v>
      </c>
      <c r="M73" s="45">
        <f t="shared" si="15"/>
        <v>1843.4</v>
      </c>
      <c r="N73" s="44"/>
      <c r="O73" s="45">
        <f t="shared" si="16"/>
        <v>5512</v>
      </c>
      <c r="P73" s="45">
        <f t="shared" si="17"/>
        <v>1561.6</v>
      </c>
      <c r="Q73" s="45">
        <f t="shared" si="18"/>
        <v>3975.4</v>
      </c>
      <c r="R73" s="45">
        <f t="shared" si="19"/>
        <v>24438.400000000001</v>
      </c>
      <c r="S73" s="46">
        <v>111</v>
      </c>
    </row>
    <row r="74" spans="1:19" s="47" customFormat="1" ht="33.950000000000003" customHeight="1" x14ac:dyDescent="0.2">
      <c r="A74" s="40">
        <f t="shared" si="10"/>
        <v>70</v>
      </c>
      <c r="B74" s="48" t="s">
        <v>180</v>
      </c>
      <c r="C74" s="48" t="s">
        <v>343</v>
      </c>
      <c r="D74" s="48" t="s">
        <v>181</v>
      </c>
      <c r="E74" s="49" t="s">
        <v>260</v>
      </c>
      <c r="F74" s="38">
        <v>29400</v>
      </c>
      <c r="G74" s="50"/>
      <c r="H74" s="45">
        <v>25</v>
      </c>
      <c r="I74" s="45">
        <f t="shared" si="11"/>
        <v>843.78</v>
      </c>
      <c r="J74" s="45">
        <f t="shared" si="12"/>
        <v>2087.3999999999996</v>
      </c>
      <c r="K74" s="43">
        <f t="shared" si="13"/>
        <v>323.40000000000003</v>
      </c>
      <c r="L74" s="45">
        <f t="shared" si="14"/>
        <v>893.76</v>
      </c>
      <c r="M74" s="45">
        <f t="shared" si="15"/>
        <v>2084.46</v>
      </c>
      <c r="N74" s="44"/>
      <c r="O74" s="45">
        <f t="shared" si="16"/>
        <v>6232.7999999999993</v>
      </c>
      <c r="P74" s="45">
        <f t="shared" si="17"/>
        <v>1762.54</v>
      </c>
      <c r="Q74" s="45">
        <f t="shared" si="18"/>
        <v>4495.26</v>
      </c>
      <c r="R74" s="45">
        <f t="shared" si="19"/>
        <v>27637.46</v>
      </c>
      <c r="S74" s="46">
        <v>111</v>
      </c>
    </row>
    <row r="75" spans="1:19" s="47" customFormat="1" ht="33.950000000000003" customHeight="1" x14ac:dyDescent="0.2">
      <c r="A75" s="40">
        <f t="shared" si="10"/>
        <v>71</v>
      </c>
      <c r="B75" s="48" t="s">
        <v>253</v>
      </c>
      <c r="C75" s="48" t="s">
        <v>343</v>
      </c>
      <c r="D75" s="48" t="s">
        <v>40</v>
      </c>
      <c r="E75" s="49" t="s">
        <v>260</v>
      </c>
      <c r="F75" s="38">
        <v>23100</v>
      </c>
      <c r="G75" s="50"/>
      <c r="H75" s="45">
        <v>25</v>
      </c>
      <c r="I75" s="45">
        <f t="shared" si="11"/>
        <v>662.97</v>
      </c>
      <c r="J75" s="45">
        <f t="shared" si="12"/>
        <v>1640.1</v>
      </c>
      <c r="K75" s="43">
        <f t="shared" si="13"/>
        <v>254.10000000000002</v>
      </c>
      <c r="L75" s="45">
        <f t="shared" si="14"/>
        <v>702.24</v>
      </c>
      <c r="M75" s="45">
        <f t="shared" si="15"/>
        <v>1637.7900000000002</v>
      </c>
      <c r="N75" s="44"/>
      <c r="O75" s="45">
        <f t="shared" si="16"/>
        <v>4897.2</v>
      </c>
      <c r="P75" s="45">
        <f t="shared" si="17"/>
        <v>1390.21</v>
      </c>
      <c r="Q75" s="45">
        <f t="shared" si="18"/>
        <v>3531.99</v>
      </c>
      <c r="R75" s="45">
        <f t="shared" si="19"/>
        <v>21709.79</v>
      </c>
      <c r="S75" s="46">
        <v>111</v>
      </c>
    </row>
    <row r="76" spans="1:19" s="47" customFormat="1" ht="33.950000000000003" customHeight="1" x14ac:dyDescent="0.2">
      <c r="A76" s="40">
        <f t="shared" si="10"/>
        <v>72</v>
      </c>
      <c r="B76" s="48" t="s">
        <v>103</v>
      </c>
      <c r="C76" s="48" t="s">
        <v>343</v>
      </c>
      <c r="D76" s="48" t="s">
        <v>29</v>
      </c>
      <c r="E76" s="49" t="s">
        <v>259</v>
      </c>
      <c r="F76" s="38">
        <v>17600</v>
      </c>
      <c r="G76" s="50"/>
      <c r="H76" s="45">
        <v>25</v>
      </c>
      <c r="I76" s="45">
        <f t="shared" si="11"/>
        <v>505.12</v>
      </c>
      <c r="J76" s="45">
        <f t="shared" si="12"/>
        <v>1249.5999999999999</v>
      </c>
      <c r="K76" s="43">
        <f t="shared" si="13"/>
        <v>193.60000000000002</v>
      </c>
      <c r="L76" s="45">
        <f t="shared" si="14"/>
        <v>535.04</v>
      </c>
      <c r="M76" s="45">
        <f t="shared" si="15"/>
        <v>1247.8400000000001</v>
      </c>
      <c r="N76" s="44"/>
      <c r="O76" s="45">
        <f t="shared" si="16"/>
        <v>3731.2</v>
      </c>
      <c r="P76" s="45">
        <f t="shared" si="17"/>
        <v>1065.1599999999999</v>
      </c>
      <c r="Q76" s="45">
        <f t="shared" si="18"/>
        <v>2691.04</v>
      </c>
      <c r="R76" s="45">
        <f t="shared" si="19"/>
        <v>16534.84</v>
      </c>
      <c r="S76" s="46">
        <v>111</v>
      </c>
    </row>
    <row r="77" spans="1:19" s="47" customFormat="1" ht="33.950000000000003" customHeight="1" x14ac:dyDescent="0.2">
      <c r="A77" s="40">
        <f t="shared" si="10"/>
        <v>73</v>
      </c>
      <c r="B77" s="48" t="s">
        <v>314</v>
      </c>
      <c r="C77" s="48" t="s">
        <v>343</v>
      </c>
      <c r="D77" s="48" t="s">
        <v>315</v>
      </c>
      <c r="E77" s="49" t="s">
        <v>259</v>
      </c>
      <c r="F77" s="38">
        <v>23100</v>
      </c>
      <c r="G77" s="50"/>
      <c r="H77" s="45">
        <v>25</v>
      </c>
      <c r="I77" s="45">
        <f t="shared" si="11"/>
        <v>662.97</v>
      </c>
      <c r="J77" s="45">
        <f t="shared" si="12"/>
        <v>1640.1</v>
      </c>
      <c r="K77" s="43">
        <f t="shared" si="13"/>
        <v>254.10000000000002</v>
      </c>
      <c r="L77" s="45">
        <f t="shared" si="14"/>
        <v>702.24</v>
      </c>
      <c r="M77" s="45">
        <f t="shared" si="15"/>
        <v>1637.7900000000002</v>
      </c>
      <c r="N77" s="44"/>
      <c r="O77" s="45">
        <f t="shared" si="16"/>
        <v>4897.2</v>
      </c>
      <c r="P77" s="45">
        <f t="shared" si="17"/>
        <v>1390.21</v>
      </c>
      <c r="Q77" s="45">
        <f t="shared" si="18"/>
        <v>3531.99</v>
      </c>
      <c r="R77" s="45">
        <f t="shared" si="19"/>
        <v>21709.79</v>
      </c>
      <c r="S77" s="46">
        <v>111</v>
      </c>
    </row>
    <row r="78" spans="1:19" s="47" customFormat="1" ht="33.950000000000003" customHeight="1" x14ac:dyDescent="0.2">
      <c r="A78" s="40">
        <f t="shared" si="10"/>
        <v>74</v>
      </c>
      <c r="B78" s="48" t="s">
        <v>316</v>
      </c>
      <c r="C78" s="48" t="s">
        <v>343</v>
      </c>
      <c r="D78" s="41" t="s">
        <v>222</v>
      </c>
      <c r="E78" s="49" t="s">
        <v>259</v>
      </c>
      <c r="F78" s="38">
        <v>17600</v>
      </c>
      <c r="G78" s="50"/>
      <c r="H78" s="45">
        <v>25</v>
      </c>
      <c r="I78" s="45">
        <f t="shared" si="11"/>
        <v>505.12</v>
      </c>
      <c r="J78" s="45">
        <f t="shared" si="12"/>
        <v>1249.5999999999999</v>
      </c>
      <c r="K78" s="43">
        <f t="shared" si="13"/>
        <v>193.60000000000002</v>
      </c>
      <c r="L78" s="45">
        <f t="shared" si="14"/>
        <v>535.04</v>
      </c>
      <c r="M78" s="45">
        <f t="shared" si="15"/>
        <v>1247.8400000000001</v>
      </c>
      <c r="N78" s="44"/>
      <c r="O78" s="45">
        <f t="shared" si="16"/>
        <v>3731.2</v>
      </c>
      <c r="P78" s="45">
        <f t="shared" si="17"/>
        <v>1065.1599999999999</v>
      </c>
      <c r="Q78" s="45">
        <f t="shared" si="18"/>
        <v>2691.04</v>
      </c>
      <c r="R78" s="45">
        <f t="shared" si="19"/>
        <v>16534.84</v>
      </c>
      <c r="S78" s="46">
        <v>111</v>
      </c>
    </row>
    <row r="79" spans="1:19" s="47" customFormat="1" ht="33.950000000000003" customHeight="1" x14ac:dyDescent="0.2">
      <c r="A79" s="40">
        <f t="shared" si="10"/>
        <v>75</v>
      </c>
      <c r="B79" s="48" t="s">
        <v>141</v>
      </c>
      <c r="C79" s="48" t="s">
        <v>343</v>
      </c>
      <c r="D79" s="48" t="s">
        <v>92</v>
      </c>
      <c r="E79" s="49" t="s">
        <v>258</v>
      </c>
      <c r="F79" s="38">
        <v>19800</v>
      </c>
      <c r="G79" s="50"/>
      <c r="H79" s="45">
        <v>25</v>
      </c>
      <c r="I79" s="45">
        <f t="shared" si="11"/>
        <v>568.26</v>
      </c>
      <c r="J79" s="45">
        <f t="shared" si="12"/>
        <v>1405.8</v>
      </c>
      <c r="K79" s="43">
        <f t="shared" si="13"/>
        <v>217.8</v>
      </c>
      <c r="L79" s="45">
        <f t="shared" si="14"/>
        <v>601.91999999999996</v>
      </c>
      <c r="M79" s="45">
        <f t="shared" si="15"/>
        <v>1403.8200000000002</v>
      </c>
      <c r="N79" s="44"/>
      <c r="O79" s="45">
        <f t="shared" si="16"/>
        <v>4197.6000000000004</v>
      </c>
      <c r="P79" s="45">
        <f t="shared" si="17"/>
        <v>1195.1799999999998</v>
      </c>
      <c r="Q79" s="45">
        <f t="shared" si="18"/>
        <v>3027.42</v>
      </c>
      <c r="R79" s="45">
        <f t="shared" si="19"/>
        <v>18604.82</v>
      </c>
      <c r="S79" s="46">
        <v>111</v>
      </c>
    </row>
    <row r="80" spans="1:19" s="47" customFormat="1" ht="33.950000000000003" customHeight="1" x14ac:dyDescent="0.2">
      <c r="A80" s="40">
        <f t="shared" si="10"/>
        <v>76</v>
      </c>
      <c r="B80" s="48" t="s">
        <v>148</v>
      </c>
      <c r="C80" s="48" t="s">
        <v>343</v>
      </c>
      <c r="D80" s="48" t="s">
        <v>29</v>
      </c>
      <c r="E80" s="49" t="s">
        <v>259</v>
      </c>
      <c r="F80" s="38">
        <v>19600</v>
      </c>
      <c r="G80" s="50"/>
      <c r="H80" s="45">
        <v>25</v>
      </c>
      <c r="I80" s="45">
        <f t="shared" si="11"/>
        <v>562.52</v>
      </c>
      <c r="J80" s="45">
        <f t="shared" si="12"/>
        <v>1391.6</v>
      </c>
      <c r="K80" s="43">
        <f t="shared" si="13"/>
        <v>215.60000000000002</v>
      </c>
      <c r="L80" s="45">
        <f t="shared" si="14"/>
        <v>595.84</v>
      </c>
      <c r="M80" s="45">
        <f t="shared" si="15"/>
        <v>1389.64</v>
      </c>
      <c r="N80" s="44"/>
      <c r="O80" s="45">
        <f t="shared" si="16"/>
        <v>4155.2</v>
      </c>
      <c r="P80" s="45">
        <f t="shared" si="17"/>
        <v>1183.3600000000001</v>
      </c>
      <c r="Q80" s="45">
        <f t="shared" si="18"/>
        <v>2996.84</v>
      </c>
      <c r="R80" s="45">
        <f t="shared" si="19"/>
        <v>18416.64</v>
      </c>
      <c r="S80" s="46">
        <v>111</v>
      </c>
    </row>
    <row r="81" spans="1:19" s="47" customFormat="1" ht="33.950000000000003" customHeight="1" x14ac:dyDescent="0.2">
      <c r="A81" s="40">
        <f t="shared" si="10"/>
        <v>77</v>
      </c>
      <c r="B81" s="48" t="s">
        <v>151</v>
      </c>
      <c r="C81" s="48" t="s">
        <v>343</v>
      </c>
      <c r="D81" s="48" t="s">
        <v>29</v>
      </c>
      <c r="E81" s="49" t="s">
        <v>259</v>
      </c>
      <c r="F81" s="38">
        <v>17600</v>
      </c>
      <c r="G81" s="50"/>
      <c r="H81" s="45">
        <v>25</v>
      </c>
      <c r="I81" s="45">
        <f t="shared" si="11"/>
        <v>505.12</v>
      </c>
      <c r="J81" s="45">
        <f t="shared" si="12"/>
        <v>1249.5999999999999</v>
      </c>
      <c r="K81" s="43">
        <f t="shared" si="13"/>
        <v>193.60000000000002</v>
      </c>
      <c r="L81" s="45">
        <f t="shared" si="14"/>
        <v>535.04</v>
      </c>
      <c r="M81" s="45">
        <f t="shared" si="15"/>
        <v>1247.8400000000001</v>
      </c>
      <c r="N81" s="44"/>
      <c r="O81" s="45">
        <f t="shared" si="16"/>
        <v>3731.2</v>
      </c>
      <c r="P81" s="45">
        <f t="shared" si="17"/>
        <v>1065.1599999999999</v>
      </c>
      <c r="Q81" s="45">
        <f t="shared" si="18"/>
        <v>2691.04</v>
      </c>
      <c r="R81" s="45">
        <f t="shared" si="19"/>
        <v>16534.84</v>
      </c>
      <c r="S81" s="46">
        <v>111</v>
      </c>
    </row>
    <row r="82" spans="1:19" s="47" customFormat="1" ht="33.950000000000003" customHeight="1" x14ac:dyDescent="0.2">
      <c r="A82" s="40">
        <f t="shared" si="10"/>
        <v>78</v>
      </c>
      <c r="B82" s="48" t="s">
        <v>154</v>
      </c>
      <c r="C82" s="48" t="s">
        <v>343</v>
      </c>
      <c r="D82" s="48" t="s">
        <v>29</v>
      </c>
      <c r="E82" s="49" t="s">
        <v>259</v>
      </c>
      <c r="F82" s="38">
        <v>17600</v>
      </c>
      <c r="G82" s="50"/>
      <c r="H82" s="45">
        <v>25</v>
      </c>
      <c r="I82" s="45">
        <f t="shared" si="11"/>
        <v>505.12</v>
      </c>
      <c r="J82" s="45">
        <f t="shared" si="12"/>
        <v>1249.5999999999999</v>
      </c>
      <c r="K82" s="43">
        <f t="shared" si="13"/>
        <v>193.60000000000002</v>
      </c>
      <c r="L82" s="45">
        <f t="shared" si="14"/>
        <v>535.04</v>
      </c>
      <c r="M82" s="45">
        <f t="shared" si="15"/>
        <v>1247.8400000000001</v>
      </c>
      <c r="N82" s="44"/>
      <c r="O82" s="45">
        <f t="shared" si="16"/>
        <v>3731.2</v>
      </c>
      <c r="P82" s="45">
        <f t="shared" si="17"/>
        <v>1065.1599999999999</v>
      </c>
      <c r="Q82" s="45">
        <f t="shared" si="18"/>
        <v>2691.04</v>
      </c>
      <c r="R82" s="45">
        <f t="shared" si="19"/>
        <v>16534.84</v>
      </c>
      <c r="S82" s="46">
        <v>111</v>
      </c>
    </row>
    <row r="83" spans="1:19" s="47" customFormat="1" ht="33.950000000000003" customHeight="1" x14ac:dyDescent="0.2">
      <c r="A83" s="40">
        <f t="shared" si="10"/>
        <v>79</v>
      </c>
      <c r="B83" s="48" t="s">
        <v>168</v>
      </c>
      <c r="C83" s="48" t="s">
        <v>343</v>
      </c>
      <c r="D83" s="48" t="s">
        <v>29</v>
      </c>
      <c r="E83" s="49" t="s">
        <v>260</v>
      </c>
      <c r="F83" s="38">
        <v>17600</v>
      </c>
      <c r="G83" s="50"/>
      <c r="H83" s="45">
        <v>25</v>
      </c>
      <c r="I83" s="45">
        <f t="shared" si="11"/>
        <v>505.12</v>
      </c>
      <c r="J83" s="45">
        <f t="shared" si="12"/>
        <v>1249.5999999999999</v>
      </c>
      <c r="K83" s="43">
        <f t="shared" si="13"/>
        <v>193.60000000000002</v>
      </c>
      <c r="L83" s="45">
        <f t="shared" si="14"/>
        <v>535.04</v>
      </c>
      <c r="M83" s="45">
        <f t="shared" si="15"/>
        <v>1247.8400000000001</v>
      </c>
      <c r="N83" s="44"/>
      <c r="O83" s="45">
        <f t="shared" si="16"/>
        <v>3731.2</v>
      </c>
      <c r="P83" s="45">
        <f t="shared" si="17"/>
        <v>1065.1599999999999</v>
      </c>
      <c r="Q83" s="45">
        <f t="shared" si="18"/>
        <v>2691.04</v>
      </c>
      <c r="R83" s="45">
        <f t="shared" si="19"/>
        <v>16534.84</v>
      </c>
      <c r="S83" s="46">
        <v>111</v>
      </c>
    </row>
    <row r="84" spans="1:19" s="47" customFormat="1" ht="33.950000000000003" customHeight="1" x14ac:dyDescent="0.2">
      <c r="A84" s="40">
        <f t="shared" si="10"/>
        <v>80</v>
      </c>
      <c r="B84" s="48" t="s">
        <v>171</v>
      </c>
      <c r="C84" s="48" t="s">
        <v>343</v>
      </c>
      <c r="D84" s="48" t="s">
        <v>92</v>
      </c>
      <c r="E84" s="49" t="s">
        <v>259</v>
      </c>
      <c r="F84" s="38">
        <v>19800</v>
      </c>
      <c r="G84" s="50"/>
      <c r="H84" s="45">
        <v>25</v>
      </c>
      <c r="I84" s="45">
        <f t="shared" si="11"/>
        <v>568.26</v>
      </c>
      <c r="J84" s="45">
        <f t="shared" si="12"/>
        <v>1405.8</v>
      </c>
      <c r="K84" s="43">
        <f t="shared" si="13"/>
        <v>217.8</v>
      </c>
      <c r="L84" s="45">
        <f t="shared" si="14"/>
        <v>601.91999999999996</v>
      </c>
      <c r="M84" s="45">
        <f t="shared" si="15"/>
        <v>1403.8200000000002</v>
      </c>
      <c r="N84" s="44"/>
      <c r="O84" s="45">
        <f t="shared" si="16"/>
        <v>4197.6000000000004</v>
      </c>
      <c r="P84" s="45">
        <f t="shared" si="17"/>
        <v>1195.1799999999998</v>
      </c>
      <c r="Q84" s="45">
        <f t="shared" si="18"/>
        <v>3027.42</v>
      </c>
      <c r="R84" s="45">
        <f t="shared" si="19"/>
        <v>18604.82</v>
      </c>
      <c r="S84" s="46">
        <v>111</v>
      </c>
    </row>
    <row r="85" spans="1:19" s="47" customFormat="1" ht="33.950000000000003" customHeight="1" x14ac:dyDescent="0.2">
      <c r="A85" s="40">
        <f t="shared" si="10"/>
        <v>81</v>
      </c>
      <c r="B85" s="48" t="s">
        <v>201</v>
      </c>
      <c r="C85" s="48" t="s">
        <v>343</v>
      </c>
      <c r="D85" s="48" t="s">
        <v>29</v>
      </c>
      <c r="E85" s="49" t="s">
        <v>259</v>
      </c>
      <c r="F85" s="38">
        <v>17600</v>
      </c>
      <c r="G85" s="50"/>
      <c r="H85" s="45">
        <v>25</v>
      </c>
      <c r="I85" s="45">
        <f t="shared" si="11"/>
        <v>505.12</v>
      </c>
      <c r="J85" s="45">
        <f t="shared" si="12"/>
        <v>1249.5999999999999</v>
      </c>
      <c r="K85" s="43">
        <f t="shared" si="13"/>
        <v>193.60000000000002</v>
      </c>
      <c r="L85" s="45">
        <f t="shared" si="14"/>
        <v>535.04</v>
      </c>
      <c r="M85" s="45">
        <f t="shared" si="15"/>
        <v>1247.8400000000001</v>
      </c>
      <c r="N85" s="44"/>
      <c r="O85" s="45">
        <f t="shared" si="16"/>
        <v>3731.2</v>
      </c>
      <c r="P85" s="45">
        <f t="shared" si="17"/>
        <v>1065.1599999999999</v>
      </c>
      <c r="Q85" s="45">
        <f t="shared" si="18"/>
        <v>2691.04</v>
      </c>
      <c r="R85" s="45">
        <f t="shared" si="19"/>
        <v>16534.84</v>
      </c>
      <c r="S85" s="46">
        <v>111</v>
      </c>
    </row>
    <row r="86" spans="1:19" s="47" customFormat="1" ht="33.950000000000003" customHeight="1" x14ac:dyDescent="0.2">
      <c r="A86" s="40">
        <f t="shared" si="10"/>
        <v>82</v>
      </c>
      <c r="B86" s="48" t="s">
        <v>324</v>
      </c>
      <c r="C86" s="48" t="s">
        <v>343</v>
      </c>
      <c r="D86" s="48" t="s">
        <v>29</v>
      </c>
      <c r="E86" s="49" t="s">
        <v>259</v>
      </c>
      <c r="F86" s="38">
        <v>17600</v>
      </c>
      <c r="G86" s="50"/>
      <c r="H86" s="45">
        <v>25</v>
      </c>
      <c r="I86" s="45">
        <f t="shared" si="11"/>
        <v>505.12</v>
      </c>
      <c r="J86" s="45">
        <f t="shared" si="12"/>
        <v>1249.5999999999999</v>
      </c>
      <c r="K86" s="43">
        <f t="shared" si="13"/>
        <v>193.60000000000002</v>
      </c>
      <c r="L86" s="45">
        <f t="shared" si="14"/>
        <v>535.04</v>
      </c>
      <c r="M86" s="45">
        <f t="shared" si="15"/>
        <v>1247.8400000000001</v>
      </c>
      <c r="N86" s="44"/>
      <c r="O86" s="45">
        <f t="shared" si="16"/>
        <v>3731.2</v>
      </c>
      <c r="P86" s="45">
        <f t="shared" si="17"/>
        <v>1065.1599999999999</v>
      </c>
      <c r="Q86" s="45">
        <f t="shared" si="18"/>
        <v>2691.04</v>
      </c>
      <c r="R86" s="45">
        <f t="shared" si="19"/>
        <v>16534.84</v>
      </c>
      <c r="S86" s="46">
        <v>111</v>
      </c>
    </row>
    <row r="87" spans="1:19" s="47" customFormat="1" ht="33.950000000000003" customHeight="1" x14ac:dyDescent="0.2">
      <c r="A87" s="40">
        <f t="shared" si="10"/>
        <v>83</v>
      </c>
      <c r="B87" s="48" t="s">
        <v>205</v>
      </c>
      <c r="C87" s="48" t="s">
        <v>343</v>
      </c>
      <c r="D87" s="48" t="s">
        <v>29</v>
      </c>
      <c r="E87" s="49" t="s">
        <v>259</v>
      </c>
      <c r="F87" s="38">
        <v>17600</v>
      </c>
      <c r="G87" s="50"/>
      <c r="H87" s="45">
        <v>25</v>
      </c>
      <c r="I87" s="45">
        <f t="shared" si="11"/>
        <v>505.12</v>
      </c>
      <c r="J87" s="45">
        <f t="shared" si="12"/>
        <v>1249.5999999999999</v>
      </c>
      <c r="K87" s="43">
        <f t="shared" si="13"/>
        <v>193.60000000000002</v>
      </c>
      <c r="L87" s="45">
        <f t="shared" si="14"/>
        <v>535.04</v>
      </c>
      <c r="M87" s="45">
        <f t="shared" si="15"/>
        <v>1247.8400000000001</v>
      </c>
      <c r="N87" s="44"/>
      <c r="O87" s="45">
        <f t="shared" si="16"/>
        <v>3731.2</v>
      </c>
      <c r="P87" s="45">
        <f t="shared" si="17"/>
        <v>1065.1599999999999</v>
      </c>
      <c r="Q87" s="45">
        <f t="shared" si="18"/>
        <v>2691.04</v>
      </c>
      <c r="R87" s="45">
        <f t="shared" si="19"/>
        <v>16534.84</v>
      </c>
      <c r="S87" s="46">
        <v>111</v>
      </c>
    </row>
    <row r="88" spans="1:19" s="47" customFormat="1" ht="33.950000000000003" customHeight="1" x14ac:dyDescent="0.2">
      <c r="A88" s="40">
        <f t="shared" si="10"/>
        <v>84</v>
      </c>
      <c r="B88" s="48" t="s">
        <v>206</v>
      </c>
      <c r="C88" s="48" t="s">
        <v>343</v>
      </c>
      <c r="D88" s="48" t="s">
        <v>29</v>
      </c>
      <c r="E88" s="49" t="s">
        <v>259</v>
      </c>
      <c r="F88" s="38">
        <v>17600</v>
      </c>
      <c r="G88" s="50"/>
      <c r="H88" s="45">
        <v>25</v>
      </c>
      <c r="I88" s="45">
        <f t="shared" si="11"/>
        <v>505.12</v>
      </c>
      <c r="J88" s="45">
        <f t="shared" si="12"/>
        <v>1249.5999999999999</v>
      </c>
      <c r="K88" s="43">
        <f t="shared" si="13"/>
        <v>193.60000000000002</v>
      </c>
      <c r="L88" s="45">
        <f t="shared" si="14"/>
        <v>535.04</v>
      </c>
      <c r="M88" s="45">
        <f t="shared" si="15"/>
        <v>1247.8400000000001</v>
      </c>
      <c r="N88" s="44"/>
      <c r="O88" s="45">
        <f t="shared" si="16"/>
        <v>3731.2</v>
      </c>
      <c r="P88" s="45">
        <f t="shared" si="17"/>
        <v>1065.1599999999999</v>
      </c>
      <c r="Q88" s="45">
        <f t="shared" si="18"/>
        <v>2691.04</v>
      </c>
      <c r="R88" s="45">
        <f t="shared" si="19"/>
        <v>16534.84</v>
      </c>
      <c r="S88" s="46">
        <v>111</v>
      </c>
    </row>
    <row r="89" spans="1:19" s="47" customFormat="1" ht="33.950000000000003" customHeight="1" x14ac:dyDescent="0.2">
      <c r="A89" s="40">
        <f t="shared" si="10"/>
        <v>85</v>
      </c>
      <c r="B89" s="48" t="s">
        <v>208</v>
      </c>
      <c r="C89" s="48" t="s">
        <v>343</v>
      </c>
      <c r="D89" s="48" t="s">
        <v>29</v>
      </c>
      <c r="E89" s="49" t="s">
        <v>259</v>
      </c>
      <c r="F89" s="38">
        <v>17600</v>
      </c>
      <c r="G89" s="50"/>
      <c r="H89" s="45">
        <v>25</v>
      </c>
      <c r="I89" s="45">
        <f t="shared" si="11"/>
        <v>505.12</v>
      </c>
      <c r="J89" s="45">
        <f t="shared" si="12"/>
        <v>1249.5999999999999</v>
      </c>
      <c r="K89" s="43">
        <f t="shared" si="13"/>
        <v>193.60000000000002</v>
      </c>
      <c r="L89" s="45">
        <f t="shared" si="14"/>
        <v>535.04</v>
      </c>
      <c r="M89" s="45">
        <f t="shared" si="15"/>
        <v>1247.8400000000001</v>
      </c>
      <c r="N89" s="44"/>
      <c r="O89" s="45">
        <f t="shared" si="16"/>
        <v>3731.2</v>
      </c>
      <c r="P89" s="45">
        <f t="shared" si="17"/>
        <v>1065.1599999999999</v>
      </c>
      <c r="Q89" s="45">
        <f t="shared" si="18"/>
        <v>2691.04</v>
      </c>
      <c r="R89" s="45">
        <f t="shared" si="19"/>
        <v>16534.84</v>
      </c>
      <c r="S89" s="46">
        <v>111</v>
      </c>
    </row>
    <row r="90" spans="1:19" s="47" customFormat="1" ht="33.950000000000003" customHeight="1" x14ac:dyDescent="0.2">
      <c r="A90" s="40">
        <f t="shared" si="10"/>
        <v>86</v>
      </c>
      <c r="B90" s="48" t="s">
        <v>325</v>
      </c>
      <c r="C90" s="48" t="s">
        <v>343</v>
      </c>
      <c r="D90" s="48" t="s">
        <v>222</v>
      </c>
      <c r="E90" s="49" t="s">
        <v>259</v>
      </c>
      <c r="F90" s="38">
        <v>22000</v>
      </c>
      <c r="G90" s="50"/>
      <c r="H90" s="45">
        <v>25</v>
      </c>
      <c r="I90" s="45">
        <f t="shared" si="11"/>
        <v>631.4</v>
      </c>
      <c r="J90" s="45">
        <f t="shared" si="12"/>
        <v>1561.9999999999998</v>
      </c>
      <c r="K90" s="43">
        <f t="shared" si="13"/>
        <v>242.00000000000003</v>
      </c>
      <c r="L90" s="45">
        <f t="shared" si="14"/>
        <v>668.8</v>
      </c>
      <c r="M90" s="45">
        <f t="shared" si="15"/>
        <v>1559.8000000000002</v>
      </c>
      <c r="N90" s="44"/>
      <c r="O90" s="45">
        <f t="shared" si="16"/>
        <v>4664</v>
      </c>
      <c r="P90" s="45">
        <f t="shared" si="17"/>
        <v>1325.1999999999998</v>
      </c>
      <c r="Q90" s="45">
        <f t="shared" si="18"/>
        <v>3363.8</v>
      </c>
      <c r="R90" s="45">
        <f t="shared" si="19"/>
        <v>20674.8</v>
      </c>
      <c r="S90" s="46">
        <v>111</v>
      </c>
    </row>
    <row r="91" spans="1:19" s="47" customFormat="1" ht="33.950000000000003" customHeight="1" x14ac:dyDescent="0.2">
      <c r="A91" s="40">
        <f t="shared" si="10"/>
        <v>87</v>
      </c>
      <c r="B91" s="48" t="s">
        <v>339</v>
      </c>
      <c r="C91" s="48" t="s">
        <v>343</v>
      </c>
      <c r="D91" s="48" t="s">
        <v>29</v>
      </c>
      <c r="E91" s="49" t="s">
        <v>259</v>
      </c>
      <c r="F91" s="38">
        <v>17900</v>
      </c>
      <c r="G91" s="50"/>
      <c r="H91" s="45">
        <v>25</v>
      </c>
      <c r="I91" s="45">
        <f t="shared" si="11"/>
        <v>513.73</v>
      </c>
      <c r="J91" s="45">
        <f t="shared" si="12"/>
        <v>1270.8999999999999</v>
      </c>
      <c r="K91" s="43">
        <f t="shared" si="13"/>
        <v>196.9</v>
      </c>
      <c r="L91" s="45">
        <f t="shared" si="14"/>
        <v>544.16</v>
      </c>
      <c r="M91" s="45">
        <f t="shared" si="15"/>
        <v>1269.1100000000001</v>
      </c>
      <c r="N91" s="44"/>
      <c r="O91" s="45">
        <f t="shared" si="16"/>
        <v>3794.8</v>
      </c>
      <c r="P91" s="45">
        <f t="shared" si="17"/>
        <v>1082.8899999999999</v>
      </c>
      <c r="Q91" s="45">
        <f t="shared" si="18"/>
        <v>2736.91</v>
      </c>
      <c r="R91" s="45">
        <f t="shared" si="19"/>
        <v>16817.11</v>
      </c>
      <c r="S91" s="46">
        <v>111</v>
      </c>
    </row>
    <row r="92" spans="1:19" s="47" customFormat="1" ht="33.950000000000003" customHeight="1" x14ac:dyDescent="0.2">
      <c r="A92" s="40">
        <f t="shared" si="10"/>
        <v>88</v>
      </c>
      <c r="B92" s="48" t="s">
        <v>328</v>
      </c>
      <c r="C92" s="48" t="s">
        <v>343</v>
      </c>
      <c r="D92" s="48" t="s">
        <v>29</v>
      </c>
      <c r="E92" s="49" t="s">
        <v>259</v>
      </c>
      <c r="F92" s="38">
        <v>17600</v>
      </c>
      <c r="G92" s="50"/>
      <c r="H92" s="45">
        <v>25</v>
      </c>
      <c r="I92" s="45">
        <f t="shared" si="11"/>
        <v>505.12</v>
      </c>
      <c r="J92" s="45">
        <f t="shared" si="12"/>
        <v>1249.5999999999999</v>
      </c>
      <c r="K92" s="43">
        <f t="shared" si="13"/>
        <v>193.60000000000002</v>
      </c>
      <c r="L92" s="45">
        <f t="shared" si="14"/>
        <v>535.04</v>
      </c>
      <c r="M92" s="45">
        <f t="shared" si="15"/>
        <v>1247.8400000000001</v>
      </c>
      <c r="N92" s="44"/>
      <c r="O92" s="45">
        <f t="shared" si="16"/>
        <v>3731.2</v>
      </c>
      <c r="P92" s="45">
        <f t="shared" si="17"/>
        <v>1065.1599999999999</v>
      </c>
      <c r="Q92" s="45">
        <f t="shared" si="18"/>
        <v>2691.04</v>
      </c>
      <c r="R92" s="45">
        <f t="shared" si="19"/>
        <v>16534.84</v>
      </c>
      <c r="S92" s="46">
        <v>111</v>
      </c>
    </row>
    <row r="93" spans="1:19" s="47" customFormat="1" ht="33.950000000000003" customHeight="1" x14ac:dyDescent="0.2">
      <c r="A93" s="40">
        <f t="shared" si="10"/>
        <v>89</v>
      </c>
      <c r="B93" s="48" t="s">
        <v>232</v>
      </c>
      <c r="C93" s="48" t="s">
        <v>343</v>
      </c>
      <c r="D93" s="48" t="s">
        <v>29</v>
      </c>
      <c r="E93" s="49" t="s">
        <v>260</v>
      </c>
      <c r="F93" s="38">
        <v>17600</v>
      </c>
      <c r="G93" s="50"/>
      <c r="H93" s="45">
        <v>25</v>
      </c>
      <c r="I93" s="45">
        <f t="shared" si="11"/>
        <v>505.12</v>
      </c>
      <c r="J93" s="45">
        <f t="shared" si="12"/>
        <v>1249.5999999999999</v>
      </c>
      <c r="K93" s="43">
        <f t="shared" si="13"/>
        <v>193.60000000000002</v>
      </c>
      <c r="L93" s="45">
        <f t="shared" si="14"/>
        <v>535.04</v>
      </c>
      <c r="M93" s="45">
        <f t="shared" si="15"/>
        <v>1247.8400000000001</v>
      </c>
      <c r="N93" s="44"/>
      <c r="O93" s="45">
        <f t="shared" si="16"/>
        <v>3731.2</v>
      </c>
      <c r="P93" s="45">
        <f t="shared" si="17"/>
        <v>1065.1599999999999</v>
      </c>
      <c r="Q93" s="45">
        <f t="shared" si="18"/>
        <v>2691.04</v>
      </c>
      <c r="R93" s="45">
        <f t="shared" si="19"/>
        <v>16534.84</v>
      </c>
      <c r="S93" s="46">
        <v>111</v>
      </c>
    </row>
    <row r="94" spans="1:19" s="47" customFormat="1" ht="33.950000000000003" customHeight="1" x14ac:dyDescent="0.2">
      <c r="A94" s="40">
        <f t="shared" si="10"/>
        <v>90</v>
      </c>
      <c r="B94" s="48" t="s">
        <v>331</v>
      </c>
      <c r="C94" s="48" t="s">
        <v>343</v>
      </c>
      <c r="D94" s="48" t="s">
        <v>315</v>
      </c>
      <c r="E94" s="49" t="s">
        <v>259</v>
      </c>
      <c r="F94" s="38">
        <v>23100</v>
      </c>
      <c r="G94" s="50"/>
      <c r="H94" s="45">
        <v>25</v>
      </c>
      <c r="I94" s="45">
        <f t="shared" si="11"/>
        <v>662.97</v>
      </c>
      <c r="J94" s="45">
        <f t="shared" si="12"/>
        <v>1640.1</v>
      </c>
      <c r="K94" s="43">
        <f t="shared" si="13"/>
        <v>254.10000000000002</v>
      </c>
      <c r="L94" s="45">
        <f t="shared" si="14"/>
        <v>702.24</v>
      </c>
      <c r="M94" s="45">
        <f t="shared" si="15"/>
        <v>1637.7900000000002</v>
      </c>
      <c r="N94" s="44"/>
      <c r="O94" s="45">
        <f t="shared" si="16"/>
        <v>4897.2</v>
      </c>
      <c r="P94" s="45">
        <f t="shared" si="17"/>
        <v>1390.21</v>
      </c>
      <c r="Q94" s="45">
        <f t="shared" si="18"/>
        <v>3531.99</v>
      </c>
      <c r="R94" s="45">
        <f t="shared" si="19"/>
        <v>21709.79</v>
      </c>
      <c r="S94" s="46">
        <v>111</v>
      </c>
    </row>
    <row r="95" spans="1:19" s="47" customFormat="1" ht="33.950000000000003" customHeight="1" x14ac:dyDescent="0.2">
      <c r="A95" s="40">
        <f t="shared" si="10"/>
        <v>91</v>
      </c>
      <c r="B95" s="48" t="s">
        <v>254</v>
      </c>
      <c r="C95" s="48" t="s">
        <v>343</v>
      </c>
      <c r="D95" s="48" t="s">
        <v>222</v>
      </c>
      <c r="E95" s="49" t="s">
        <v>259</v>
      </c>
      <c r="F95" s="38">
        <v>22000</v>
      </c>
      <c r="G95" s="50"/>
      <c r="H95" s="45">
        <v>25</v>
      </c>
      <c r="I95" s="45">
        <f t="shared" si="11"/>
        <v>631.4</v>
      </c>
      <c r="J95" s="45">
        <f t="shared" si="12"/>
        <v>1561.9999999999998</v>
      </c>
      <c r="K95" s="43">
        <f t="shared" si="13"/>
        <v>242.00000000000003</v>
      </c>
      <c r="L95" s="45">
        <f t="shared" si="14"/>
        <v>668.8</v>
      </c>
      <c r="M95" s="45">
        <f t="shared" si="15"/>
        <v>1559.8000000000002</v>
      </c>
      <c r="N95" s="44"/>
      <c r="O95" s="45">
        <f t="shared" si="16"/>
        <v>4664</v>
      </c>
      <c r="P95" s="45">
        <f t="shared" si="17"/>
        <v>1325.1999999999998</v>
      </c>
      <c r="Q95" s="45">
        <f t="shared" si="18"/>
        <v>3363.8</v>
      </c>
      <c r="R95" s="45">
        <f t="shared" si="19"/>
        <v>20674.8</v>
      </c>
      <c r="S95" s="46">
        <v>111</v>
      </c>
    </row>
    <row r="96" spans="1:19" s="47" customFormat="1" ht="33.950000000000003" customHeight="1" x14ac:dyDescent="0.2">
      <c r="A96" s="40">
        <f t="shared" si="10"/>
        <v>92</v>
      </c>
      <c r="B96" s="48" t="s">
        <v>311</v>
      </c>
      <c r="C96" s="48" t="s">
        <v>267</v>
      </c>
      <c r="D96" s="48" t="s">
        <v>312</v>
      </c>
      <c r="E96" s="49" t="s">
        <v>258</v>
      </c>
      <c r="F96" s="38">
        <v>23100</v>
      </c>
      <c r="G96" s="50"/>
      <c r="H96" s="45">
        <v>25</v>
      </c>
      <c r="I96" s="45">
        <f t="shared" si="11"/>
        <v>662.97</v>
      </c>
      <c r="J96" s="45">
        <f t="shared" si="12"/>
        <v>1640.1</v>
      </c>
      <c r="K96" s="43">
        <f t="shared" si="13"/>
        <v>254.10000000000002</v>
      </c>
      <c r="L96" s="45">
        <f t="shared" si="14"/>
        <v>702.24</v>
      </c>
      <c r="M96" s="45">
        <f t="shared" si="15"/>
        <v>1637.7900000000002</v>
      </c>
      <c r="N96" s="44"/>
      <c r="O96" s="45">
        <f t="shared" si="16"/>
        <v>4897.2</v>
      </c>
      <c r="P96" s="45">
        <f t="shared" si="17"/>
        <v>1390.21</v>
      </c>
      <c r="Q96" s="45">
        <f t="shared" si="18"/>
        <v>3531.99</v>
      </c>
      <c r="R96" s="45">
        <f t="shared" si="19"/>
        <v>21709.79</v>
      </c>
      <c r="S96" s="46">
        <v>111</v>
      </c>
    </row>
    <row r="97" spans="1:115" s="47" customFormat="1" ht="33.950000000000003" customHeight="1" x14ac:dyDescent="0.2">
      <c r="A97" s="40">
        <f t="shared" si="10"/>
        <v>93</v>
      </c>
      <c r="B97" s="48" t="s">
        <v>70</v>
      </c>
      <c r="C97" s="48" t="s">
        <v>267</v>
      </c>
      <c r="D97" s="48" t="s">
        <v>312</v>
      </c>
      <c r="E97" s="49" t="s">
        <v>260</v>
      </c>
      <c r="F97" s="38">
        <v>23100</v>
      </c>
      <c r="G97" s="50"/>
      <c r="H97" s="45">
        <v>25</v>
      </c>
      <c r="I97" s="45">
        <f t="shared" si="11"/>
        <v>662.97</v>
      </c>
      <c r="J97" s="45">
        <f t="shared" si="12"/>
        <v>1640.1</v>
      </c>
      <c r="K97" s="43">
        <f t="shared" si="13"/>
        <v>254.10000000000002</v>
      </c>
      <c r="L97" s="45">
        <f t="shared" si="14"/>
        <v>702.24</v>
      </c>
      <c r="M97" s="45">
        <f t="shared" si="15"/>
        <v>1637.7900000000002</v>
      </c>
      <c r="N97" s="44"/>
      <c r="O97" s="45">
        <f t="shared" si="16"/>
        <v>4897.2</v>
      </c>
      <c r="P97" s="45">
        <f t="shared" si="17"/>
        <v>1390.21</v>
      </c>
      <c r="Q97" s="45">
        <f t="shared" si="18"/>
        <v>3531.99</v>
      </c>
      <c r="R97" s="45">
        <f t="shared" si="19"/>
        <v>21709.79</v>
      </c>
      <c r="S97" s="46">
        <v>111</v>
      </c>
    </row>
    <row r="98" spans="1:115" s="47" customFormat="1" ht="33.950000000000003" customHeight="1" x14ac:dyDescent="0.2">
      <c r="A98" s="40">
        <f t="shared" si="10"/>
        <v>94</v>
      </c>
      <c r="B98" s="48" t="s">
        <v>313</v>
      </c>
      <c r="C98" s="48" t="s">
        <v>267</v>
      </c>
      <c r="D98" s="48" t="s">
        <v>312</v>
      </c>
      <c r="E98" s="49" t="s">
        <v>258</v>
      </c>
      <c r="F98" s="38">
        <v>23100</v>
      </c>
      <c r="G98" s="50"/>
      <c r="H98" s="45">
        <v>25</v>
      </c>
      <c r="I98" s="45">
        <f t="shared" si="11"/>
        <v>662.97</v>
      </c>
      <c r="J98" s="45">
        <f t="shared" si="12"/>
        <v>1640.1</v>
      </c>
      <c r="K98" s="43">
        <f t="shared" si="13"/>
        <v>254.10000000000002</v>
      </c>
      <c r="L98" s="45">
        <f t="shared" si="14"/>
        <v>702.24</v>
      </c>
      <c r="M98" s="45">
        <f t="shared" si="15"/>
        <v>1637.7900000000002</v>
      </c>
      <c r="N98" s="44">
        <v>2380.2399999999998</v>
      </c>
      <c r="O98" s="45">
        <f t="shared" si="16"/>
        <v>7277.44</v>
      </c>
      <c r="P98" s="45">
        <f t="shared" si="17"/>
        <v>3770.45</v>
      </c>
      <c r="Q98" s="45">
        <f t="shared" si="18"/>
        <v>3531.99</v>
      </c>
      <c r="R98" s="45">
        <f t="shared" si="19"/>
        <v>19329.55</v>
      </c>
      <c r="S98" s="46">
        <v>111</v>
      </c>
    </row>
    <row r="99" spans="1:115" s="47" customFormat="1" ht="33.950000000000003" customHeight="1" x14ac:dyDescent="0.2">
      <c r="A99" s="40">
        <f t="shared" si="10"/>
        <v>95</v>
      </c>
      <c r="B99" s="48" t="s">
        <v>184</v>
      </c>
      <c r="C99" s="48" t="s">
        <v>267</v>
      </c>
      <c r="D99" s="48" t="s">
        <v>58</v>
      </c>
      <c r="E99" s="49" t="s">
        <v>260</v>
      </c>
      <c r="F99" s="38">
        <v>22000</v>
      </c>
      <c r="G99" s="50"/>
      <c r="H99" s="45">
        <v>25</v>
      </c>
      <c r="I99" s="45">
        <f t="shared" si="11"/>
        <v>631.4</v>
      </c>
      <c r="J99" s="45">
        <f t="shared" si="12"/>
        <v>1561.9999999999998</v>
      </c>
      <c r="K99" s="43">
        <f t="shared" si="13"/>
        <v>242.00000000000003</v>
      </c>
      <c r="L99" s="45">
        <f t="shared" si="14"/>
        <v>668.8</v>
      </c>
      <c r="M99" s="45">
        <f t="shared" si="15"/>
        <v>1559.8000000000002</v>
      </c>
      <c r="N99" s="44"/>
      <c r="O99" s="45">
        <f t="shared" si="16"/>
        <v>4664</v>
      </c>
      <c r="P99" s="45">
        <f t="shared" si="17"/>
        <v>1325.1999999999998</v>
      </c>
      <c r="Q99" s="45">
        <f t="shared" si="18"/>
        <v>3363.8</v>
      </c>
      <c r="R99" s="45">
        <f t="shared" si="19"/>
        <v>20674.8</v>
      </c>
      <c r="S99" s="46">
        <v>111</v>
      </c>
    </row>
    <row r="100" spans="1:115" s="47" customFormat="1" ht="33.950000000000003" customHeight="1" x14ac:dyDescent="0.2">
      <c r="A100" s="40">
        <f t="shared" si="10"/>
        <v>96</v>
      </c>
      <c r="B100" s="48" t="s">
        <v>323</v>
      </c>
      <c r="C100" s="48" t="s">
        <v>267</v>
      </c>
      <c r="D100" s="48" t="s">
        <v>312</v>
      </c>
      <c r="E100" s="49" t="s">
        <v>258</v>
      </c>
      <c r="F100" s="38">
        <v>23100</v>
      </c>
      <c r="G100" s="50"/>
      <c r="H100" s="45">
        <v>25</v>
      </c>
      <c r="I100" s="45">
        <f t="shared" si="11"/>
        <v>662.97</v>
      </c>
      <c r="J100" s="45">
        <f t="shared" si="12"/>
        <v>1640.1</v>
      </c>
      <c r="K100" s="43">
        <f t="shared" si="13"/>
        <v>254.10000000000002</v>
      </c>
      <c r="L100" s="45">
        <f t="shared" si="14"/>
        <v>702.24</v>
      </c>
      <c r="M100" s="45">
        <f t="shared" si="15"/>
        <v>1637.7900000000002</v>
      </c>
      <c r="N100" s="44"/>
      <c r="O100" s="45">
        <f t="shared" si="16"/>
        <v>4897.2</v>
      </c>
      <c r="P100" s="45">
        <f t="shared" si="17"/>
        <v>1390.21</v>
      </c>
      <c r="Q100" s="45">
        <f t="shared" si="18"/>
        <v>3531.99</v>
      </c>
      <c r="R100" s="45">
        <f t="shared" si="19"/>
        <v>21709.79</v>
      </c>
      <c r="S100" s="46">
        <v>111</v>
      </c>
    </row>
    <row r="101" spans="1:115" s="47" customFormat="1" ht="33.950000000000003" customHeight="1" x14ac:dyDescent="0.2">
      <c r="A101" s="40">
        <f t="shared" si="10"/>
        <v>97</v>
      </c>
      <c r="B101" s="48" t="s">
        <v>224</v>
      </c>
      <c r="C101" s="48" t="s">
        <v>267</v>
      </c>
      <c r="D101" s="48" t="s">
        <v>312</v>
      </c>
      <c r="E101" s="49" t="s">
        <v>260</v>
      </c>
      <c r="F101" s="38">
        <v>23100</v>
      </c>
      <c r="G101" s="50"/>
      <c r="H101" s="45">
        <v>25</v>
      </c>
      <c r="I101" s="45">
        <f t="shared" si="11"/>
        <v>662.97</v>
      </c>
      <c r="J101" s="45">
        <f t="shared" si="12"/>
        <v>1640.1</v>
      </c>
      <c r="K101" s="43">
        <f t="shared" si="13"/>
        <v>254.10000000000002</v>
      </c>
      <c r="L101" s="45">
        <f t="shared" si="14"/>
        <v>702.24</v>
      </c>
      <c r="M101" s="45">
        <f t="shared" si="15"/>
        <v>1637.7900000000002</v>
      </c>
      <c r="N101" s="44"/>
      <c r="O101" s="45">
        <f t="shared" si="16"/>
        <v>4897.2</v>
      </c>
      <c r="P101" s="45">
        <f t="shared" si="17"/>
        <v>1390.21</v>
      </c>
      <c r="Q101" s="45">
        <f t="shared" si="18"/>
        <v>3531.99</v>
      </c>
      <c r="R101" s="45">
        <f t="shared" si="19"/>
        <v>21709.79</v>
      </c>
      <c r="S101" s="46">
        <v>111</v>
      </c>
    </row>
    <row r="102" spans="1:115" s="47" customFormat="1" ht="33.950000000000003" customHeight="1" x14ac:dyDescent="0.2">
      <c r="A102" s="40">
        <f t="shared" si="10"/>
        <v>98</v>
      </c>
      <c r="B102" s="48" t="s">
        <v>288</v>
      </c>
      <c r="C102" s="48" t="s">
        <v>267</v>
      </c>
      <c r="D102" s="48" t="s">
        <v>312</v>
      </c>
      <c r="E102" s="49" t="s">
        <v>258</v>
      </c>
      <c r="F102" s="38">
        <v>23100</v>
      </c>
      <c r="G102" s="50"/>
      <c r="H102" s="45">
        <v>25</v>
      </c>
      <c r="I102" s="45">
        <f t="shared" si="11"/>
        <v>662.97</v>
      </c>
      <c r="J102" s="45">
        <f t="shared" si="12"/>
        <v>1640.1</v>
      </c>
      <c r="K102" s="43">
        <f t="shared" si="13"/>
        <v>254.10000000000002</v>
      </c>
      <c r="L102" s="45">
        <f t="shared" si="14"/>
        <v>702.24</v>
      </c>
      <c r="M102" s="45">
        <f t="shared" si="15"/>
        <v>1637.7900000000002</v>
      </c>
      <c r="N102" s="44"/>
      <c r="O102" s="45">
        <f t="shared" si="16"/>
        <v>4897.2</v>
      </c>
      <c r="P102" s="45">
        <f t="shared" si="17"/>
        <v>1390.21</v>
      </c>
      <c r="Q102" s="45">
        <f t="shared" si="18"/>
        <v>3531.99</v>
      </c>
      <c r="R102" s="45">
        <f t="shared" si="19"/>
        <v>21709.79</v>
      </c>
      <c r="S102" s="46">
        <v>111</v>
      </c>
    </row>
    <row r="103" spans="1:115" s="47" customFormat="1" ht="33.950000000000003" customHeight="1" x14ac:dyDescent="0.2">
      <c r="A103" s="40">
        <f t="shared" si="10"/>
        <v>99</v>
      </c>
      <c r="B103" s="48" t="s">
        <v>144</v>
      </c>
      <c r="C103" s="48" t="s">
        <v>53</v>
      </c>
      <c r="D103" s="48" t="s">
        <v>145</v>
      </c>
      <c r="E103" s="49" t="s">
        <v>259</v>
      </c>
      <c r="F103" s="38">
        <v>26250</v>
      </c>
      <c r="G103" s="50"/>
      <c r="H103" s="45">
        <v>25</v>
      </c>
      <c r="I103" s="45">
        <f t="shared" si="11"/>
        <v>753.375</v>
      </c>
      <c r="J103" s="45">
        <f t="shared" si="12"/>
        <v>1863.7499999999998</v>
      </c>
      <c r="K103" s="43">
        <f t="shared" si="13"/>
        <v>288.75000000000006</v>
      </c>
      <c r="L103" s="45">
        <f t="shared" si="14"/>
        <v>798</v>
      </c>
      <c r="M103" s="45">
        <f t="shared" si="15"/>
        <v>1861.1250000000002</v>
      </c>
      <c r="N103" s="44"/>
      <c r="O103" s="45">
        <f t="shared" si="16"/>
        <v>5565</v>
      </c>
      <c r="P103" s="45">
        <f t="shared" si="17"/>
        <v>1576.375</v>
      </c>
      <c r="Q103" s="45">
        <f t="shared" si="18"/>
        <v>4013.625</v>
      </c>
      <c r="R103" s="45">
        <f t="shared" si="19"/>
        <v>24673.625</v>
      </c>
      <c r="S103" s="46">
        <v>111</v>
      </c>
    </row>
    <row r="104" spans="1:115" s="47" customFormat="1" ht="33.950000000000003" customHeight="1" x14ac:dyDescent="0.2">
      <c r="A104" s="40">
        <f t="shared" si="10"/>
        <v>100</v>
      </c>
      <c r="B104" s="48" t="s">
        <v>124</v>
      </c>
      <c r="C104" s="48" t="s">
        <v>53</v>
      </c>
      <c r="D104" s="48" t="s">
        <v>125</v>
      </c>
      <c r="E104" s="49" t="s">
        <v>260</v>
      </c>
      <c r="F104" s="38">
        <v>23100</v>
      </c>
      <c r="G104" s="50"/>
      <c r="H104" s="45">
        <v>25</v>
      </c>
      <c r="I104" s="45">
        <f t="shared" si="11"/>
        <v>662.97</v>
      </c>
      <c r="J104" s="45">
        <f t="shared" si="12"/>
        <v>1640.1</v>
      </c>
      <c r="K104" s="43">
        <f t="shared" si="13"/>
        <v>254.10000000000002</v>
      </c>
      <c r="L104" s="45">
        <f t="shared" si="14"/>
        <v>702.24</v>
      </c>
      <c r="M104" s="45">
        <f t="shared" si="15"/>
        <v>1637.7900000000002</v>
      </c>
      <c r="N104" s="44">
        <v>1190.1199999999999</v>
      </c>
      <c r="O104" s="45">
        <f t="shared" si="16"/>
        <v>6087.32</v>
      </c>
      <c r="P104" s="45">
        <f t="shared" si="17"/>
        <v>2580.33</v>
      </c>
      <c r="Q104" s="45">
        <f t="shared" si="18"/>
        <v>3531.99</v>
      </c>
      <c r="R104" s="45">
        <f t="shared" si="19"/>
        <v>20519.669999999998</v>
      </c>
      <c r="S104" s="46">
        <v>111</v>
      </c>
    </row>
    <row r="105" spans="1:115" s="47" customFormat="1" ht="33.950000000000003" customHeight="1" x14ac:dyDescent="0.2">
      <c r="A105" s="40">
        <f t="shared" si="10"/>
        <v>101</v>
      </c>
      <c r="B105" s="48" t="s">
        <v>310</v>
      </c>
      <c r="C105" s="48" t="s">
        <v>53</v>
      </c>
      <c r="D105" s="41" t="s">
        <v>32</v>
      </c>
      <c r="E105" s="42" t="s">
        <v>258</v>
      </c>
      <c r="F105" s="43">
        <v>23000</v>
      </c>
      <c r="G105" s="85"/>
      <c r="H105" s="88">
        <v>25</v>
      </c>
      <c r="I105" s="45">
        <f t="shared" si="11"/>
        <v>660.1</v>
      </c>
      <c r="J105" s="45">
        <f t="shared" si="12"/>
        <v>1632.9999999999998</v>
      </c>
      <c r="K105" s="43">
        <f t="shared" si="13"/>
        <v>253.00000000000003</v>
      </c>
      <c r="L105" s="45">
        <f t="shared" si="14"/>
        <v>699.2</v>
      </c>
      <c r="M105" s="45">
        <f t="shared" si="15"/>
        <v>1630.7</v>
      </c>
      <c r="N105" s="44"/>
      <c r="O105" s="45">
        <f t="shared" si="16"/>
        <v>4876</v>
      </c>
      <c r="P105" s="45">
        <f t="shared" si="17"/>
        <v>1384.3000000000002</v>
      </c>
      <c r="Q105" s="45">
        <f t="shared" si="18"/>
        <v>3516.7</v>
      </c>
      <c r="R105" s="45">
        <f t="shared" si="19"/>
        <v>21615.7</v>
      </c>
      <c r="S105" s="46">
        <v>111</v>
      </c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  <c r="BZ105" s="70"/>
      <c r="CA105" s="70"/>
      <c r="CB105" s="70"/>
      <c r="CC105" s="70"/>
      <c r="CD105" s="70"/>
      <c r="CE105" s="70"/>
      <c r="CF105" s="7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  <c r="CW105" s="70"/>
      <c r="CX105" s="70"/>
      <c r="CY105" s="70"/>
      <c r="CZ105" s="70"/>
      <c r="DA105" s="70"/>
      <c r="DB105" s="70"/>
      <c r="DC105" s="70"/>
      <c r="DD105" s="70"/>
      <c r="DE105" s="70"/>
      <c r="DF105" s="70"/>
      <c r="DG105" s="70"/>
      <c r="DH105" s="70"/>
      <c r="DI105" s="70"/>
      <c r="DJ105" s="70"/>
      <c r="DK105" s="70"/>
    </row>
    <row r="106" spans="1:115" s="47" customFormat="1" ht="33.950000000000003" customHeight="1" x14ac:dyDescent="0.2">
      <c r="A106" s="40">
        <f t="shared" si="10"/>
        <v>102</v>
      </c>
      <c r="B106" s="48" t="s">
        <v>52</v>
      </c>
      <c r="C106" s="48" t="s">
        <v>53</v>
      </c>
      <c r="D106" s="48" t="s">
        <v>32</v>
      </c>
      <c r="E106" s="49" t="s">
        <v>259</v>
      </c>
      <c r="F106" s="38">
        <v>22000</v>
      </c>
      <c r="G106" s="50"/>
      <c r="H106" s="45">
        <v>25</v>
      </c>
      <c r="I106" s="45">
        <f t="shared" si="11"/>
        <v>631.4</v>
      </c>
      <c r="J106" s="45">
        <f t="shared" si="12"/>
        <v>1561.9999999999998</v>
      </c>
      <c r="K106" s="43">
        <f t="shared" si="13"/>
        <v>242.00000000000003</v>
      </c>
      <c r="L106" s="45">
        <f t="shared" si="14"/>
        <v>668.8</v>
      </c>
      <c r="M106" s="45">
        <f t="shared" si="15"/>
        <v>1559.8000000000002</v>
      </c>
      <c r="N106" s="44"/>
      <c r="O106" s="45">
        <f t="shared" si="16"/>
        <v>4664</v>
      </c>
      <c r="P106" s="45">
        <f t="shared" si="17"/>
        <v>1325.1999999999998</v>
      </c>
      <c r="Q106" s="45">
        <f t="shared" si="18"/>
        <v>3363.8</v>
      </c>
      <c r="R106" s="45">
        <f t="shared" si="19"/>
        <v>20674.8</v>
      </c>
      <c r="S106" s="46">
        <v>111</v>
      </c>
    </row>
    <row r="107" spans="1:115" s="47" customFormat="1" ht="33.950000000000003" customHeight="1" x14ac:dyDescent="0.2">
      <c r="A107" s="40">
        <f t="shared" si="10"/>
        <v>103</v>
      </c>
      <c r="B107" s="48" t="s">
        <v>342</v>
      </c>
      <c r="C107" s="48" t="s">
        <v>53</v>
      </c>
      <c r="D107" s="48" t="s">
        <v>32</v>
      </c>
      <c r="E107" s="49" t="s">
        <v>258</v>
      </c>
      <c r="F107" s="38">
        <v>24000</v>
      </c>
      <c r="G107" s="50"/>
      <c r="H107" s="45">
        <v>25</v>
      </c>
      <c r="I107" s="45">
        <f t="shared" si="11"/>
        <v>688.8</v>
      </c>
      <c r="J107" s="45">
        <f t="shared" si="12"/>
        <v>1703.9999999999998</v>
      </c>
      <c r="K107" s="43">
        <f t="shared" si="13"/>
        <v>264</v>
      </c>
      <c r="L107" s="45">
        <f t="shared" si="14"/>
        <v>729.6</v>
      </c>
      <c r="M107" s="45">
        <f t="shared" si="15"/>
        <v>1701.6000000000001</v>
      </c>
      <c r="N107" s="44"/>
      <c r="O107" s="45">
        <f t="shared" si="16"/>
        <v>5088</v>
      </c>
      <c r="P107" s="45">
        <f t="shared" si="17"/>
        <v>1443.4</v>
      </c>
      <c r="Q107" s="45">
        <f t="shared" si="18"/>
        <v>3669.6</v>
      </c>
      <c r="R107" s="45">
        <f t="shared" si="19"/>
        <v>22556.6</v>
      </c>
      <c r="S107" s="46">
        <v>111</v>
      </c>
    </row>
    <row r="108" spans="1:115" s="47" customFormat="1" ht="33.950000000000003" customHeight="1" x14ac:dyDescent="0.2">
      <c r="A108" s="40">
        <f t="shared" si="10"/>
        <v>104</v>
      </c>
      <c r="B108" s="48" t="s">
        <v>96</v>
      </c>
      <c r="C108" s="48" t="s">
        <v>53</v>
      </c>
      <c r="D108" s="48" t="s">
        <v>97</v>
      </c>
      <c r="E108" s="49" t="s">
        <v>259</v>
      </c>
      <c r="F108" s="38">
        <v>16500</v>
      </c>
      <c r="G108" s="50"/>
      <c r="H108" s="45">
        <v>25</v>
      </c>
      <c r="I108" s="45">
        <f t="shared" si="11"/>
        <v>473.55</v>
      </c>
      <c r="J108" s="45">
        <f t="shared" si="12"/>
        <v>1171.5</v>
      </c>
      <c r="K108" s="43">
        <f t="shared" si="13"/>
        <v>181.50000000000003</v>
      </c>
      <c r="L108" s="45">
        <f t="shared" si="14"/>
        <v>501.6</v>
      </c>
      <c r="M108" s="45">
        <f t="shared" si="15"/>
        <v>1169.8500000000001</v>
      </c>
      <c r="N108" s="44"/>
      <c r="O108" s="45">
        <f t="shared" si="16"/>
        <v>3498</v>
      </c>
      <c r="P108" s="45">
        <f t="shared" si="17"/>
        <v>1000.1500000000001</v>
      </c>
      <c r="Q108" s="45">
        <f t="shared" si="18"/>
        <v>2522.8500000000004</v>
      </c>
      <c r="R108" s="45">
        <f t="shared" si="19"/>
        <v>15499.85</v>
      </c>
      <c r="S108" s="46">
        <v>111</v>
      </c>
    </row>
    <row r="109" spans="1:115" s="47" customFormat="1" ht="33.950000000000003" customHeight="1" x14ac:dyDescent="0.2">
      <c r="A109" s="40">
        <f t="shared" si="10"/>
        <v>105</v>
      </c>
      <c r="B109" s="48" t="s">
        <v>98</v>
      </c>
      <c r="C109" s="48" t="s">
        <v>53</v>
      </c>
      <c r="D109" s="48" t="s">
        <v>32</v>
      </c>
      <c r="E109" s="49" t="s">
        <v>258</v>
      </c>
      <c r="F109" s="38">
        <v>22000</v>
      </c>
      <c r="G109" s="50"/>
      <c r="H109" s="45">
        <v>25</v>
      </c>
      <c r="I109" s="45">
        <f t="shared" si="11"/>
        <v>631.4</v>
      </c>
      <c r="J109" s="45">
        <f t="shared" si="12"/>
        <v>1561.9999999999998</v>
      </c>
      <c r="K109" s="43">
        <f t="shared" si="13"/>
        <v>242.00000000000003</v>
      </c>
      <c r="L109" s="45">
        <f t="shared" si="14"/>
        <v>668.8</v>
      </c>
      <c r="M109" s="45">
        <f t="shared" si="15"/>
        <v>1559.8000000000002</v>
      </c>
      <c r="N109" s="44"/>
      <c r="O109" s="45">
        <f t="shared" si="16"/>
        <v>4664</v>
      </c>
      <c r="P109" s="45">
        <f t="shared" si="17"/>
        <v>1325.1999999999998</v>
      </c>
      <c r="Q109" s="45">
        <f t="shared" si="18"/>
        <v>3363.8</v>
      </c>
      <c r="R109" s="45">
        <f t="shared" si="19"/>
        <v>20674.8</v>
      </c>
      <c r="S109" s="46">
        <v>111</v>
      </c>
    </row>
    <row r="110" spans="1:115" s="47" customFormat="1" ht="33.950000000000003" customHeight="1" x14ac:dyDescent="0.2">
      <c r="A110" s="40">
        <f t="shared" si="10"/>
        <v>106</v>
      </c>
      <c r="B110" s="48" t="s">
        <v>277</v>
      </c>
      <c r="C110" s="48" t="s">
        <v>53</v>
      </c>
      <c r="D110" s="48" t="s">
        <v>32</v>
      </c>
      <c r="E110" s="49" t="s">
        <v>258</v>
      </c>
      <c r="F110" s="38">
        <v>19800</v>
      </c>
      <c r="G110" s="50"/>
      <c r="H110" s="45">
        <v>25</v>
      </c>
      <c r="I110" s="45">
        <f t="shared" si="11"/>
        <v>568.26</v>
      </c>
      <c r="J110" s="45">
        <f t="shared" si="12"/>
        <v>1405.8</v>
      </c>
      <c r="K110" s="43">
        <f t="shared" si="13"/>
        <v>217.8</v>
      </c>
      <c r="L110" s="45">
        <f t="shared" si="14"/>
        <v>601.91999999999996</v>
      </c>
      <c r="M110" s="45">
        <f t="shared" si="15"/>
        <v>1403.8200000000002</v>
      </c>
      <c r="N110" s="44"/>
      <c r="O110" s="45">
        <f t="shared" si="16"/>
        <v>4197.6000000000004</v>
      </c>
      <c r="P110" s="45">
        <f t="shared" si="17"/>
        <v>1195.1799999999998</v>
      </c>
      <c r="Q110" s="45">
        <f t="shared" si="18"/>
        <v>3027.42</v>
      </c>
      <c r="R110" s="45">
        <f t="shared" si="19"/>
        <v>18604.82</v>
      </c>
      <c r="S110" s="46">
        <v>111</v>
      </c>
    </row>
    <row r="111" spans="1:115" s="47" customFormat="1" ht="33.950000000000003" customHeight="1" x14ac:dyDescent="0.2">
      <c r="A111" s="40">
        <f t="shared" si="10"/>
        <v>107</v>
      </c>
      <c r="B111" s="48" t="s">
        <v>317</v>
      </c>
      <c r="C111" s="48" t="s">
        <v>53</v>
      </c>
      <c r="D111" s="48" t="s">
        <v>32</v>
      </c>
      <c r="E111" s="49" t="s">
        <v>258</v>
      </c>
      <c r="F111" s="38">
        <v>22000</v>
      </c>
      <c r="G111" s="50"/>
      <c r="H111" s="45">
        <v>25</v>
      </c>
      <c r="I111" s="45">
        <f t="shared" si="11"/>
        <v>631.4</v>
      </c>
      <c r="J111" s="45">
        <f t="shared" si="12"/>
        <v>1561.9999999999998</v>
      </c>
      <c r="K111" s="43">
        <f t="shared" si="13"/>
        <v>242.00000000000003</v>
      </c>
      <c r="L111" s="45">
        <f t="shared" si="14"/>
        <v>668.8</v>
      </c>
      <c r="M111" s="45">
        <f t="shared" si="15"/>
        <v>1559.8000000000002</v>
      </c>
      <c r="N111" s="44"/>
      <c r="O111" s="45">
        <f t="shared" si="16"/>
        <v>4664</v>
      </c>
      <c r="P111" s="45">
        <f t="shared" si="17"/>
        <v>1325.1999999999998</v>
      </c>
      <c r="Q111" s="45">
        <f t="shared" si="18"/>
        <v>3363.8</v>
      </c>
      <c r="R111" s="45">
        <f t="shared" si="19"/>
        <v>20674.8</v>
      </c>
      <c r="S111" s="46">
        <v>111</v>
      </c>
    </row>
    <row r="112" spans="1:115" s="47" customFormat="1" ht="33.950000000000003" customHeight="1" x14ac:dyDescent="0.2">
      <c r="A112" s="40">
        <f t="shared" si="10"/>
        <v>108</v>
      </c>
      <c r="B112" s="48" t="s">
        <v>134</v>
      </c>
      <c r="C112" s="48" t="s">
        <v>53</v>
      </c>
      <c r="D112" s="48" t="s">
        <v>32</v>
      </c>
      <c r="E112" s="49" t="s">
        <v>259</v>
      </c>
      <c r="F112" s="38">
        <v>24525</v>
      </c>
      <c r="G112" s="50"/>
      <c r="H112" s="45">
        <v>25</v>
      </c>
      <c r="I112" s="45">
        <f t="shared" si="11"/>
        <v>703.86749999999995</v>
      </c>
      <c r="J112" s="45">
        <f t="shared" si="12"/>
        <v>1741.2749999999999</v>
      </c>
      <c r="K112" s="43">
        <f t="shared" si="13"/>
        <v>269.77500000000003</v>
      </c>
      <c r="L112" s="45">
        <f t="shared" si="14"/>
        <v>745.56</v>
      </c>
      <c r="M112" s="45">
        <f t="shared" si="15"/>
        <v>1738.8225000000002</v>
      </c>
      <c r="N112" s="44"/>
      <c r="O112" s="45">
        <f t="shared" si="16"/>
        <v>5199.3</v>
      </c>
      <c r="P112" s="45">
        <f t="shared" si="17"/>
        <v>1474.4274999999998</v>
      </c>
      <c r="Q112" s="45">
        <f t="shared" si="18"/>
        <v>3749.8725000000004</v>
      </c>
      <c r="R112" s="45">
        <f t="shared" si="19"/>
        <v>23050.572500000002</v>
      </c>
      <c r="S112" s="46">
        <v>111</v>
      </c>
    </row>
    <row r="113" spans="1:19" s="47" customFormat="1" ht="33.950000000000003" customHeight="1" x14ac:dyDescent="0.2">
      <c r="A113" s="40">
        <f t="shared" si="10"/>
        <v>109</v>
      </c>
      <c r="B113" s="48" t="s">
        <v>318</v>
      </c>
      <c r="C113" s="48" t="s">
        <v>53</v>
      </c>
      <c r="D113" s="48" t="s">
        <v>32</v>
      </c>
      <c r="E113" s="49" t="s">
        <v>259</v>
      </c>
      <c r="F113" s="38">
        <v>22000</v>
      </c>
      <c r="G113" s="50"/>
      <c r="H113" s="45">
        <v>25</v>
      </c>
      <c r="I113" s="45">
        <f t="shared" si="11"/>
        <v>631.4</v>
      </c>
      <c r="J113" s="45">
        <f t="shared" si="12"/>
        <v>1561.9999999999998</v>
      </c>
      <c r="K113" s="43">
        <f t="shared" si="13"/>
        <v>242.00000000000003</v>
      </c>
      <c r="L113" s="45">
        <f t="shared" si="14"/>
        <v>668.8</v>
      </c>
      <c r="M113" s="45">
        <f t="shared" si="15"/>
        <v>1559.8000000000002</v>
      </c>
      <c r="N113" s="44"/>
      <c r="O113" s="45">
        <f t="shared" si="16"/>
        <v>4664</v>
      </c>
      <c r="P113" s="45">
        <f t="shared" si="17"/>
        <v>1325.1999999999998</v>
      </c>
      <c r="Q113" s="45">
        <f t="shared" si="18"/>
        <v>3363.8</v>
      </c>
      <c r="R113" s="45">
        <f t="shared" si="19"/>
        <v>20674.8</v>
      </c>
      <c r="S113" s="46">
        <v>111</v>
      </c>
    </row>
    <row r="114" spans="1:19" s="47" customFormat="1" ht="33.950000000000003" customHeight="1" x14ac:dyDescent="0.2">
      <c r="A114" s="40">
        <f t="shared" si="10"/>
        <v>110</v>
      </c>
      <c r="B114" s="48" t="s">
        <v>152</v>
      </c>
      <c r="C114" s="48" t="s">
        <v>53</v>
      </c>
      <c r="D114" s="48" t="s">
        <v>32</v>
      </c>
      <c r="E114" s="49" t="s">
        <v>259</v>
      </c>
      <c r="F114" s="38">
        <v>22000</v>
      </c>
      <c r="G114" s="50"/>
      <c r="H114" s="45">
        <v>25</v>
      </c>
      <c r="I114" s="45">
        <f t="shared" si="11"/>
        <v>631.4</v>
      </c>
      <c r="J114" s="45">
        <f t="shared" si="12"/>
        <v>1561.9999999999998</v>
      </c>
      <c r="K114" s="43">
        <f t="shared" si="13"/>
        <v>242.00000000000003</v>
      </c>
      <c r="L114" s="45">
        <f t="shared" si="14"/>
        <v>668.8</v>
      </c>
      <c r="M114" s="45">
        <f t="shared" si="15"/>
        <v>1559.8000000000002</v>
      </c>
      <c r="N114" s="44">
        <v>2380.2399999999998</v>
      </c>
      <c r="O114" s="45">
        <f t="shared" si="16"/>
        <v>7044.24</v>
      </c>
      <c r="P114" s="45">
        <f t="shared" si="17"/>
        <v>3705.4399999999996</v>
      </c>
      <c r="Q114" s="45">
        <f t="shared" si="18"/>
        <v>3363.8</v>
      </c>
      <c r="R114" s="45">
        <f t="shared" si="19"/>
        <v>18294.560000000001</v>
      </c>
      <c r="S114" s="46">
        <v>111</v>
      </c>
    </row>
    <row r="115" spans="1:19" s="47" customFormat="1" ht="33.950000000000003" customHeight="1" x14ac:dyDescent="0.2">
      <c r="A115" s="40">
        <f t="shared" si="10"/>
        <v>111</v>
      </c>
      <c r="B115" s="41" t="s">
        <v>319</v>
      </c>
      <c r="C115" s="48" t="s">
        <v>53</v>
      </c>
      <c r="D115" s="41" t="s">
        <v>32</v>
      </c>
      <c r="E115" s="49" t="s">
        <v>259</v>
      </c>
      <c r="F115" s="38">
        <v>26000</v>
      </c>
      <c r="G115" s="50"/>
      <c r="H115" s="45">
        <v>25</v>
      </c>
      <c r="I115" s="45">
        <f t="shared" si="11"/>
        <v>746.2</v>
      </c>
      <c r="J115" s="45">
        <f t="shared" si="12"/>
        <v>1845.9999999999998</v>
      </c>
      <c r="K115" s="43">
        <f t="shared" si="13"/>
        <v>286.00000000000006</v>
      </c>
      <c r="L115" s="45">
        <f t="shared" si="14"/>
        <v>790.4</v>
      </c>
      <c r="M115" s="45">
        <f t="shared" si="15"/>
        <v>1843.4</v>
      </c>
      <c r="N115" s="44"/>
      <c r="O115" s="45">
        <f t="shared" si="16"/>
        <v>5512</v>
      </c>
      <c r="P115" s="45">
        <f t="shared" si="17"/>
        <v>1561.6</v>
      </c>
      <c r="Q115" s="45">
        <f t="shared" si="18"/>
        <v>3975.4</v>
      </c>
      <c r="R115" s="45">
        <f t="shared" si="19"/>
        <v>24438.400000000001</v>
      </c>
      <c r="S115" s="46">
        <v>111</v>
      </c>
    </row>
    <row r="116" spans="1:19" s="47" customFormat="1" ht="33.950000000000003" customHeight="1" x14ac:dyDescent="0.2">
      <c r="A116" s="40">
        <f t="shared" si="10"/>
        <v>112</v>
      </c>
      <c r="B116" s="48" t="s">
        <v>223</v>
      </c>
      <c r="C116" s="48" t="s">
        <v>53</v>
      </c>
      <c r="D116" s="48" t="s">
        <v>50</v>
      </c>
      <c r="E116" s="49" t="s">
        <v>259</v>
      </c>
      <c r="F116" s="38">
        <v>17985</v>
      </c>
      <c r="G116" s="50"/>
      <c r="H116" s="45">
        <v>25</v>
      </c>
      <c r="I116" s="45">
        <f t="shared" si="11"/>
        <v>516.16949999999997</v>
      </c>
      <c r="J116" s="45">
        <f t="shared" si="12"/>
        <v>1276.9349999999999</v>
      </c>
      <c r="K116" s="43">
        <f t="shared" si="13"/>
        <v>197.83500000000001</v>
      </c>
      <c r="L116" s="45">
        <f t="shared" si="14"/>
        <v>546.74400000000003</v>
      </c>
      <c r="M116" s="45">
        <f t="shared" si="15"/>
        <v>1275.1365000000001</v>
      </c>
      <c r="N116" s="44"/>
      <c r="O116" s="45">
        <f t="shared" si="16"/>
        <v>3812.82</v>
      </c>
      <c r="P116" s="45">
        <f t="shared" si="17"/>
        <v>1087.9135000000001</v>
      </c>
      <c r="Q116" s="45">
        <f t="shared" si="18"/>
        <v>2749.9065000000001</v>
      </c>
      <c r="R116" s="45">
        <f t="shared" si="19"/>
        <v>16897.086500000001</v>
      </c>
      <c r="S116" s="46">
        <v>111</v>
      </c>
    </row>
    <row r="117" spans="1:19" s="47" customFormat="1" ht="33.950000000000003" customHeight="1" x14ac:dyDescent="0.2">
      <c r="A117" s="40">
        <f t="shared" si="10"/>
        <v>113</v>
      </c>
      <c r="B117" s="41" t="s">
        <v>281</v>
      </c>
      <c r="C117" s="41" t="s">
        <v>53</v>
      </c>
      <c r="D117" s="41" t="s">
        <v>32</v>
      </c>
      <c r="E117" s="49" t="s">
        <v>258</v>
      </c>
      <c r="F117" s="38">
        <v>19800</v>
      </c>
      <c r="G117" s="50"/>
      <c r="H117" s="45">
        <v>25</v>
      </c>
      <c r="I117" s="45">
        <f t="shared" si="11"/>
        <v>568.26</v>
      </c>
      <c r="J117" s="45">
        <f t="shared" si="12"/>
        <v>1405.8</v>
      </c>
      <c r="K117" s="43">
        <f t="shared" si="13"/>
        <v>217.8</v>
      </c>
      <c r="L117" s="45">
        <f t="shared" si="14"/>
        <v>601.91999999999996</v>
      </c>
      <c r="M117" s="45">
        <f t="shared" si="15"/>
        <v>1403.8200000000002</v>
      </c>
      <c r="N117" s="44"/>
      <c r="O117" s="45">
        <f t="shared" si="16"/>
        <v>4197.6000000000004</v>
      </c>
      <c r="P117" s="45">
        <f t="shared" si="17"/>
        <v>1195.1799999999998</v>
      </c>
      <c r="Q117" s="45">
        <f t="shared" si="18"/>
        <v>3027.42</v>
      </c>
      <c r="R117" s="45">
        <f t="shared" si="19"/>
        <v>18604.82</v>
      </c>
      <c r="S117" s="46">
        <v>111</v>
      </c>
    </row>
    <row r="118" spans="1:19" s="47" customFormat="1" ht="33.950000000000003" customHeight="1" x14ac:dyDescent="0.2">
      <c r="A118" s="40">
        <f t="shared" si="10"/>
        <v>114</v>
      </c>
      <c r="B118" s="48" t="s">
        <v>234</v>
      </c>
      <c r="C118" s="48" t="s">
        <v>53</v>
      </c>
      <c r="D118" s="48" t="s">
        <v>32</v>
      </c>
      <c r="E118" s="49" t="s">
        <v>259</v>
      </c>
      <c r="F118" s="38">
        <v>22000</v>
      </c>
      <c r="G118" s="50"/>
      <c r="H118" s="45">
        <v>25</v>
      </c>
      <c r="I118" s="45">
        <f t="shared" si="11"/>
        <v>631.4</v>
      </c>
      <c r="J118" s="45">
        <f t="shared" si="12"/>
        <v>1561.9999999999998</v>
      </c>
      <c r="K118" s="43">
        <f t="shared" si="13"/>
        <v>242.00000000000003</v>
      </c>
      <c r="L118" s="45">
        <f t="shared" si="14"/>
        <v>668.8</v>
      </c>
      <c r="M118" s="45">
        <f t="shared" si="15"/>
        <v>1559.8000000000002</v>
      </c>
      <c r="N118" s="44">
        <v>1190.1199999999999</v>
      </c>
      <c r="O118" s="45">
        <f t="shared" si="16"/>
        <v>5854.12</v>
      </c>
      <c r="P118" s="45">
        <f t="shared" si="17"/>
        <v>2515.3199999999997</v>
      </c>
      <c r="Q118" s="45">
        <f t="shared" si="18"/>
        <v>3363.8</v>
      </c>
      <c r="R118" s="45">
        <f t="shared" si="19"/>
        <v>19484.68</v>
      </c>
      <c r="S118" s="46">
        <v>111</v>
      </c>
    </row>
    <row r="119" spans="1:19" s="47" customFormat="1" ht="33.950000000000003" customHeight="1" x14ac:dyDescent="0.2">
      <c r="A119" s="40">
        <f t="shared" si="10"/>
        <v>115</v>
      </c>
      <c r="B119" s="48" t="s">
        <v>332</v>
      </c>
      <c r="C119" s="48" t="s">
        <v>53</v>
      </c>
      <c r="D119" s="41" t="s">
        <v>32</v>
      </c>
      <c r="E119" s="49" t="s">
        <v>259</v>
      </c>
      <c r="F119" s="38">
        <v>22000</v>
      </c>
      <c r="G119" s="50"/>
      <c r="H119" s="45">
        <v>25</v>
      </c>
      <c r="I119" s="45">
        <f t="shared" si="11"/>
        <v>631.4</v>
      </c>
      <c r="J119" s="45">
        <f t="shared" si="12"/>
        <v>1561.9999999999998</v>
      </c>
      <c r="K119" s="43">
        <f t="shared" si="13"/>
        <v>242.00000000000003</v>
      </c>
      <c r="L119" s="45">
        <f t="shared" si="14"/>
        <v>668.8</v>
      </c>
      <c r="M119" s="45">
        <f t="shared" si="15"/>
        <v>1559.8000000000002</v>
      </c>
      <c r="N119" s="44"/>
      <c r="O119" s="45">
        <f t="shared" si="16"/>
        <v>4664</v>
      </c>
      <c r="P119" s="45">
        <f t="shared" si="17"/>
        <v>1325.1999999999998</v>
      </c>
      <c r="Q119" s="45">
        <f t="shared" si="18"/>
        <v>3363.8</v>
      </c>
      <c r="R119" s="45">
        <f t="shared" si="19"/>
        <v>20674.8</v>
      </c>
      <c r="S119" s="46">
        <v>111</v>
      </c>
    </row>
    <row r="120" spans="1:19" s="47" customFormat="1" ht="33.950000000000003" customHeight="1" x14ac:dyDescent="0.2">
      <c r="A120" s="40">
        <f t="shared" si="10"/>
        <v>116</v>
      </c>
      <c r="B120" s="48" t="s">
        <v>172</v>
      </c>
      <c r="C120" s="48" t="s">
        <v>49</v>
      </c>
      <c r="D120" s="48" t="s">
        <v>291</v>
      </c>
      <c r="E120" s="49" t="s">
        <v>260</v>
      </c>
      <c r="F120" s="38">
        <v>50000</v>
      </c>
      <c r="G120" s="50">
        <v>1854</v>
      </c>
      <c r="H120" s="45">
        <v>25</v>
      </c>
      <c r="I120" s="45">
        <f t="shared" si="11"/>
        <v>1435</v>
      </c>
      <c r="J120" s="45">
        <f t="shared" si="12"/>
        <v>3549.9999999999995</v>
      </c>
      <c r="K120" s="43">
        <f t="shared" si="13"/>
        <v>550</v>
      </c>
      <c r="L120" s="45">
        <f t="shared" si="14"/>
        <v>1520</v>
      </c>
      <c r="M120" s="45">
        <f t="shared" si="15"/>
        <v>3545.0000000000005</v>
      </c>
      <c r="N120" s="44"/>
      <c r="O120" s="45">
        <f t="shared" si="16"/>
        <v>10600</v>
      </c>
      <c r="P120" s="45">
        <f t="shared" si="17"/>
        <v>4834</v>
      </c>
      <c r="Q120" s="45">
        <f t="shared" si="18"/>
        <v>7645</v>
      </c>
      <c r="R120" s="45">
        <f t="shared" si="19"/>
        <v>45166</v>
      </c>
      <c r="S120" s="46">
        <v>111</v>
      </c>
    </row>
    <row r="121" spans="1:19" s="47" customFormat="1" ht="33.950000000000003" customHeight="1" x14ac:dyDescent="0.2">
      <c r="A121" s="40">
        <f t="shared" si="10"/>
        <v>117</v>
      </c>
      <c r="B121" s="48" t="s">
        <v>235</v>
      </c>
      <c r="C121" s="48" t="s">
        <v>49</v>
      </c>
      <c r="D121" s="48" t="s">
        <v>268</v>
      </c>
      <c r="E121" s="49" t="s">
        <v>260</v>
      </c>
      <c r="F121" s="38">
        <v>60000</v>
      </c>
      <c r="G121" s="50">
        <v>3486.68</v>
      </c>
      <c r="H121" s="45">
        <v>25</v>
      </c>
      <c r="I121" s="45">
        <f t="shared" si="11"/>
        <v>1722</v>
      </c>
      <c r="J121" s="45">
        <f t="shared" si="12"/>
        <v>4260</v>
      </c>
      <c r="K121" s="43">
        <f t="shared" si="13"/>
        <v>660.00000000000011</v>
      </c>
      <c r="L121" s="45">
        <f t="shared" si="14"/>
        <v>1824</v>
      </c>
      <c r="M121" s="45">
        <f t="shared" si="15"/>
        <v>4254</v>
      </c>
      <c r="N121" s="44"/>
      <c r="O121" s="45">
        <f t="shared" si="16"/>
        <v>12720</v>
      </c>
      <c r="P121" s="45">
        <f t="shared" si="17"/>
        <v>7057.68</v>
      </c>
      <c r="Q121" s="45">
        <f t="shared" si="18"/>
        <v>9174</v>
      </c>
      <c r="R121" s="45">
        <f t="shared" si="19"/>
        <v>52942.32</v>
      </c>
      <c r="S121" s="46">
        <v>111</v>
      </c>
    </row>
    <row r="122" spans="1:19" s="47" customFormat="1" ht="33.950000000000003" customHeight="1" x14ac:dyDescent="0.2">
      <c r="A122" s="40">
        <f t="shared" si="10"/>
        <v>118</v>
      </c>
      <c r="B122" s="48" t="s">
        <v>335</v>
      </c>
      <c r="C122" s="48" t="s">
        <v>49</v>
      </c>
      <c r="D122" s="48" t="s">
        <v>125</v>
      </c>
      <c r="E122" s="49" t="s">
        <v>258</v>
      </c>
      <c r="F122" s="38">
        <v>26000</v>
      </c>
      <c r="G122" s="50"/>
      <c r="H122" s="45">
        <v>25</v>
      </c>
      <c r="I122" s="45">
        <f t="shared" si="11"/>
        <v>746.2</v>
      </c>
      <c r="J122" s="45">
        <f t="shared" si="12"/>
        <v>1845.9999999999998</v>
      </c>
      <c r="K122" s="43">
        <f t="shared" si="13"/>
        <v>286.00000000000006</v>
      </c>
      <c r="L122" s="45">
        <f t="shared" si="14"/>
        <v>790.4</v>
      </c>
      <c r="M122" s="45">
        <f t="shared" si="15"/>
        <v>1843.4</v>
      </c>
      <c r="N122" s="44"/>
      <c r="O122" s="45">
        <f t="shared" si="16"/>
        <v>5512</v>
      </c>
      <c r="P122" s="45">
        <f t="shared" si="17"/>
        <v>1561.6</v>
      </c>
      <c r="Q122" s="45">
        <f t="shared" si="18"/>
        <v>3975.4</v>
      </c>
      <c r="R122" s="45">
        <f t="shared" si="19"/>
        <v>24438.400000000001</v>
      </c>
      <c r="S122" s="46">
        <v>111</v>
      </c>
    </row>
    <row r="123" spans="1:19" s="47" customFormat="1" ht="33.950000000000003" customHeight="1" x14ac:dyDescent="0.2">
      <c r="A123" s="40">
        <f t="shared" si="10"/>
        <v>119</v>
      </c>
      <c r="B123" s="48" t="s">
        <v>80</v>
      </c>
      <c r="C123" s="48" t="s">
        <v>49</v>
      </c>
      <c r="D123" s="48" t="s">
        <v>40</v>
      </c>
      <c r="E123" s="49" t="s">
        <v>258</v>
      </c>
      <c r="F123" s="38">
        <v>28875</v>
      </c>
      <c r="G123" s="50"/>
      <c r="H123" s="45">
        <v>25</v>
      </c>
      <c r="I123" s="45">
        <f t="shared" si="11"/>
        <v>828.71249999999998</v>
      </c>
      <c r="J123" s="45">
        <f t="shared" si="12"/>
        <v>2050.125</v>
      </c>
      <c r="K123" s="43">
        <f t="shared" si="13"/>
        <v>317.62500000000006</v>
      </c>
      <c r="L123" s="45">
        <f t="shared" si="14"/>
        <v>877.8</v>
      </c>
      <c r="M123" s="45">
        <f t="shared" si="15"/>
        <v>2047.2375000000002</v>
      </c>
      <c r="N123" s="44">
        <v>2380.2399999999998</v>
      </c>
      <c r="O123" s="45">
        <f t="shared" si="16"/>
        <v>8501.74</v>
      </c>
      <c r="P123" s="45">
        <f t="shared" si="17"/>
        <v>4111.7524999999996</v>
      </c>
      <c r="Q123" s="45">
        <f t="shared" si="18"/>
        <v>4414.9875000000002</v>
      </c>
      <c r="R123" s="45">
        <f t="shared" si="19"/>
        <v>24763.247500000001</v>
      </c>
      <c r="S123" s="46">
        <v>111</v>
      </c>
    </row>
    <row r="124" spans="1:19" s="47" customFormat="1" ht="33.950000000000003" customHeight="1" x14ac:dyDescent="0.2">
      <c r="A124" s="40">
        <f t="shared" si="10"/>
        <v>120</v>
      </c>
      <c r="B124" s="48" t="s">
        <v>126</v>
      </c>
      <c r="C124" s="48" t="s">
        <v>49</v>
      </c>
      <c r="D124" s="48" t="s">
        <v>125</v>
      </c>
      <c r="E124" s="49" t="s">
        <v>258</v>
      </c>
      <c r="F124" s="38">
        <v>23100</v>
      </c>
      <c r="G124" s="50"/>
      <c r="H124" s="45">
        <v>25</v>
      </c>
      <c r="I124" s="45">
        <f t="shared" si="11"/>
        <v>662.97</v>
      </c>
      <c r="J124" s="45">
        <f t="shared" si="12"/>
        <v>1640.1</v>
      </c>
      <c r="K124" s="43">
        <f t="shared" si="13"/>
        <v>254.10000000000002</v>
      </c>
      <c r="L124" s="45">
        <f t="shared" si="14"/>
        <v>702.24</v>
      </c>
      <c r="M124" s="45">
        <f t="shared" si="15"/>
        <v>1637.7900000000002</v>
      </c>
      <c r="N124" s="44"/>
      <c r="O124" s="45">
        <f t="shared" si="16"/>
        <v>4897.2</v>
      </c>
      <c r="P124" s="45">
        <f t="shared" si="17"/>
        <v>1390.21</v>
      </c>
      <c r="Q124" s="45">
        <f t="shared" si="18"/>
        <v>3531.99</v>
      </c>
      <c r="R124" s="45">
        <f t="shared" si="19"/>
        <v>21709.79</v>
      </c>
      <c r="S124" s="46">
        <v>111</v>
      </c>
    </row>
    <row r="125" spans="1:19" s="47" customFormat="1" ht="33.950000000000003" customHeight="1" x14ac:dyDescent="0.2">
      <c r="A125" s="40">
        <f t="shared" si="10"/>
        <v>121</v>
      </c>
      <c r="B125" s="86" t="s">
        <v>127</v>
      </c>
      <c r="C125" s="48" t="s">
        <v>49</v>
      </c>
      <c r="D125" s="86" t="s">
        <v>40</v>
      </c>
      <c r="E125" s="49" t="s">
        <v>260</v>
      </c>
      <c r="F125" s="38">
        <v>28875</v>
      </c>
      <c r="G125" s="50"/>
      <c r="H125" s="45">
        <v>25</v>
      </c>
      <c r="I125" s="45">
        <f t="shared" si="11"/>
        <v>828.71249999999998</v>
      </c>
      <c r="J125" s="45">
        <f t="shared" si="12"/>
        <v>2050.125</v>
      </c>
      <c r="K125" s="43">
        <f t="shared" si="13"/>
        <v>317.62500000000006</v>
      </c>
      <c r="L125" s="45">
        <f t="shared" si="14"/>
        <v>877.8</v>
      </c>
      <c r="M125" s="45">
        <f t="shared" si="15"/>
        <v>2047.2375000000002</v>
      </c>
      <c r="N125" s="44"/>
      <c r="O125" s="45">
        <f t="shared" si="16"/>
        <v>6121.5</v>
      </c>
      <c r="P125" s="45">
        <f t="shared" si="17"/>
        <v>1731.5124999999998</v>
      </c>
      <c r="Q125" s="45">
        <f t="shared" si="18"/>
        <v>4414.9875000000002</v>
      </c>
      <c r="R125" s="45">
        <f t="shared" si="19"/>
        <v>27143.487499999999</v>
      </c>
      <c r="S125" s="46">
        <v>111</v>
      </c>
    </row>
    <row r="126" spans="1:19" s="47" customFormat="1" ht="33.950000000000003" customHeight="1" x14ac:dyDescent="0.2">
      <c r="A126" s="40">
        <f t="shared" si="10"/>
        <v>122</v>
      </c>
      <c r="B126" s="48" t="s">
        <v>219</v>
      </c>
      <c r="C126" s="48" t="s">
        <v>49</v>
      </c>
      <c r="D126" s="48" t="s">
        <v>108</v>
      </c>
      <c r="E126" s="49" t="s">
        <v>260</v>
      </c>
      <c r="F126" s="38">
        <v>23100</v>
      </c>
      <c r="G126" s="50"/>
      <c r="H126" s="45">
        <v>25</v>
      </c>
      <c r="I126" s="45">
        <f t="shared" si="11"/>
        <v>662.97</v>
      </c>
      <c r="J126" s="45">
        <f t="shared" si="12"/>
        <v>1640.1</v>
      </c>
      <c r="K126" s="43">
        <f t="shared" si="13"/>
        <v>254.10000000000002</v>
      </c>
      <c r="L126" s="45">
        <f t="shared" si="14"/>
        <v>702.24</v>
      </c>
      <c r="M126" s="45">
        <f t="shared" si="15"/>
        <v>1637.7900000000002</v>
      </c>
      <c r="N126" s="44"/>
      <c r="O126" s="45">
        <f t="shared" si="16"/>
        <v>4897.2</v>
      </c>
      <c r="P126" s="45">
        <f t="shared" si="17"/>
        <v>1390.21</v>
      </c>
      <c r="Q126" s="45">
        <f t="shared" si="18"/>
        <v>3531.99</v>
      </c>
      <c r="R126" s="45">
        <f t="shared" si="19"/>
        <v>21709.79</v>
      </c>
      <c r="S126" s="46">
        <v>111</v>
      </c>
    </row>
    <row r="127" spans="1:19" s="47" customFormat="1" ht="33.950000000000003" customHeight="1" x14ac:dyDescent="0.2">
      <c r="A127" s="40">
        <f t="shared" si="10"/>
        <v>123</v>
      </c>
      <c r="B127" s="48" t="s">
        <v>153</v>
      </c>
      <c r="C127" s="48" t="s">
        <v>49</v>
      </c>
      <c r="D127" s="48" t="s">
        <v>50</v>
      </c>
      <c r="E127" s="49" t="s">
        <v>259</v>
      </c>
      <c r="F127" s="38">
        <v>17985</v>
      </c>
      <c r="G127" s="50"/>
      <c r="H127" s="45">
        <v>25</v>
      </c>
      <c r="I127" s="45">
        <f t="shared" si="11"/>
        <v>516.16949999999997</v>
      </c>
      <c r="J127" s="45">
        <f t="shared" si="12"/>
        <v>1276.9349999999999</v>
      </c>
      <c r="K127" s="43">
        <f t="shared" si="13"/>
        <v>197.83500000000001</v>
      </c>
      <c r="L127" s="45">
        <f t="shared" si="14"/>
        <v>546.74400000000003</v>
      </c>
      <c r="M127" s="45">
        <f t="shared" si="15"/>
        <v>1275.1365000000001</v>
      </c>
      <c r="N127" s="44"/>
      <c r="O127" s="45">
        <f t="shared" si="16"/>
        <v>3812.82</v>
      </c>
      <c r="P127" s="45">
        <f t="shared" si="17"/>
        <v>1087.9135000000001</v>
      </c>
      <c r="Q127" s="45">
        <f t="shared" si="18"/>
        <v>2749.9065000000001</v>
      </c>
      <c r="R127" s="45">
        <f t="shared" si="19"/>
        <v>16897.086500000001</v>
      </c>
      <c r="S127" s="46">
        <v>111</v>
      </c>
    </row>
    <row r="128" spans="1:19" s="52" customFormat="1" ht="33.950000000000003" customHeight="1" x14ac:dyDescent="0.2">
      <c r="A128" s="40">
        <f t="shared" si="10"/>
        <v>124</v>
      </c>
      <c r="B128" s="48" t="s">
        <v>244</v>
      </c>
      <c r="C128" s="48" t="s">
        <v>49</v>
      </c>
      <c r="D128" s="48" t="s">
        <v>71</v>
      </c>
      <c r="E128" s="49" t="s">
        <v>259</v>
      </c>
      <c r="F128" s="38">
        <v>19800</v>
      </c>
      <c r="G128" s="50"/>
      <c r="H128" s="45">
        <v>25</v>
      </c>
      <c r="I128" s="45">
        <f t="shared" si="11"/>
        <v>568.26</v>
      </c>
      <c r="J128" s="45">
        <f t="shared" si="12"/>
        <v>1405.8</v>
      </c>
      <c r="K128" s="43">
        <f t="shared" si="13"/>
        <v>217.8</v>
      </c>
      <c r="L128" s="45">
        <f t="shared" si="14"/>
        <v>601.91999999999996</v>
      </c>
      <c r="M128" s="45">
        <f t="shared" si="15"/>
        <v>1403.8200000000002</v>
      </c>
      <c r="N128" s="44"/>
      <c r="O128" s="45">
        <f t="shared" si="16"/>
        <v>4197.6000000000004</v>
      </c>
      <c r="P128" s="45">
        <f t="shared" si="17"/>
        <v>1195.1799999999998</v>
      </c>
      <c r="Q128" s="45">
        <f t="shared" si="18"/>
        <v>3027.42</v>
      </c>
      <c r="R128" s="45">
        <f t="shared" si="19"/>
        <v>18604.82</v>
      </c>
      <c r="S128" s="46">
        <v>111</v>
      </c>
    </row>
    <row r="129" spans="1:115" s="47" customFormat="1" ht="33.950000000000003" customHeight="1" x14ac:dyDescent="0.2">
      <c r="A129" s="40">
        <f t="shared" si="10"/>
        <v>125</v>
      </c>
      <c r="B129" s="48" t="s">
        <v>247</v>
      </c>
      <c r="C129" s="48" t="s">
        <v>49</v>
      </c>
      <c r="D129" s="48" t="s">
        <v>71</v>
      </c>
      <c r="E129" s="53" t="s">
        <v>260</v>
      </c>
      <c r="F129" s="54">
        <v>19800</v>
      </c>
      <c r="G129" s="55"/>
      <c r="H129" s="56">
        <v>25</v>
      </c>
      <c r="I129" s="45">
        <f t="shared" si="11"/>
        <v>568.26</v>
      </c>
      <c r="J129" s="56">
        <f t="shared" si="12"/>
        <v>1405.8</v>
      </c>
      <c r="K129" s="57">
        <f t="shared" si="13"/>
        <v>217.8</v>
      </c>
      <c r="L129" s="56">
        <f t="shared" si="14"/>
        <v>601.91999999999996</v>
      </c>
      <c r="M129" s="56">
        <f t="shared" si="15"/>
        <v>1403.8200000000002</v>
      </c>
      <c r="N129" s="58"/>
      <c r="O129" s="56">
        <f t="shared" si="16"/>
        <v>4197.6000000000004</v>
      </c>
      <c r="P129" s="56">
        <f t="shared" si="17"/>
        <v>1195.1799999999998</v>
      </c>
      <c r="Q129" s="56">
        <f t="shared" si="18"/>
        <v>3027.42</v>
      </c>
      <c r="R129" s="56">
        <f t="shared" si="19"/>
        <v>18604.82</v>
      </c>
      <c r="S129" s="59">
        <v>111</v>
      </c>
    </row>
    <row r="130" spans="1:115" s="47" customFormat="1" ht="33.950000000000003" customHeight="1" x14ac:dyDescent="0.2">
      <c r="A130" s="40">
        <f t="shared" si="10"/>
        <v>126</v>
      </c>
      <c r="B130" s="48" t="s">
        <v>210</v>
      </c>
      <c r="C130" s="48" t="s">
        <v>86</v>
      </c>
      <c r="D130" s="48" t="s">
        <v>353</v>
      </c>
      <c r="E130" s="49" t="s">
        <v>260</v>
      </c>
      <c r="F130" s="38">
        <v>65000</v>
      </c>
      <c r="G130" s="50">
        <v>4427.58</v>
      </c>
      <c r="H130" s="45">
        <v>25</v>
      </c>
      <c r="I130" s="45">
        <f t="shared" si="11"/>
        <v>1865.5</v>
      </c>
      <c r="J130" s="45">
        <f t="shared" si="12"/>
        <v>4615</v>
      </c>
      <c r="K130" s="43">
        <f t="shared" si="13"/>
        <v>715.00000000000011</v>
      </c>
      <c r="L130" s="45">
        <f t="shared" si="14"/>
        <v>1976</v>
      </c>
      <c r="M130" s="45">
        <f t="shared" si="15"/>
        <v>4608.5</v>
      </c>
      <c r="N130" s="44"/>
      <c r="O130" s="45">
        <f t="shared" si="16"/>
        <v>13780</v>
      </c>
      <c r="P130" s="45">
        <f t="shared" si="17"/>
        <v>8294.08</v>
      </c>
      <c r="Q130" s="45">
        <f t="shared" si="18"/>
        <v>9938.5</v>
      </c>
      <c r="R130" s="45">
        <f t="shared" si="19"/>
        <v>56705.919999999998</v>
      </c>
      <c r="S130" s="46">
        <v>111</v>
      </c>
    </row>
    <row r="131" spans="1:115" s="47" customFormat="1" ht="33.950000000000003" customHeight="1" x14ac:dyDescent="0.2">
      <c r="A131" s="40">
        <f t="shared" si="10"/>
        <v>127</v>
      </c>
      <c r="B131" s="48" t="s">
        <v>100</v>
      </c>
      <c r="C131" s="48" t="s">
        <v>86</v>
      </c>
      <c r="D131" s="48" t="s">
        <v>298</v>
      </c>
      <c r="E131" s="49" t="s">
        <v>260</v>
      </c>
      <c r="F131" s="38">
        <v>31500</v>
      </c>
      <c r="G131" s="50"/>
      <c r="H131" s="45">
        <v>25</v>
      </c>
      <c r="I131" s="45">
        <f t="shared" si="11"/>
        <v>904.05</v>
      </c>
      <c r="J131" s="45">
        <f t="shared" si="12"/>
        <v>2236.5</v>
      </c>
      <c r="K131" s="43">
        <f t="shared" si="13"/>
        <v>346.50000000000006</v>
      </c>
      <c r="L131" s="45">
        <f t="shared" si="14"/>
        <v>957.6</v>
      </c>
      <c r="M131" s="45">
        <f t="shared" si="15"/>
        <v>2233.3500000000004</v>
      </c>
      <c r="N131" s="44">
        <v>2380.2399999999998</v>
      </c>
      <c r="O131" s="45">
        <f t="shared" si="16"/>
        <v>9058.2400000000016</v>
      </c>
      <c r="P131" s="45">
        <f t="shared" si="17"/>
        <v>4266.8899999999994</v>
      </c>
      <c r="Q131" s="45">
        <f t="shared" si="18"/>
        <v>4816.3500000000004</v>
      </c>
      <c r="R131" s="45">
        <f t="shared" si="19"/>
        <v>27233.11</v>
      </c>
      <c r="S131" s="46">
        <v>111</v>
      </c>
    </row>
    <row r="132" spans="1:115" s="47" customFormat="1" ht="33.950000000000003" customHeight="1" x14ac:dyDescent="0.2">
      <c r="A132" s="40">
        <f t="shared" si="10"/>
        <v>128</v>
      </c>
      <c r="B132" s="48" t="s">
        <v>101</v>
      </c>
      <c r="C132" s="48" t="s">
        <v>86</v>
      </c>
      <c r="D132" s="48" t="s">
        <v>298</v>
      </c>
      <c r="E132" s="49" t="s">
        <v>260</v>
      </c>
      <c r="F132" s="38">
        <v>31500</v>
      </c>
      <c r="G132" s="50"/>
      <c r="H132" s="45">
        <v>25</v>
      </c>
      <c r="I132" s="45">
        <f t="shared" si="11"/>
        <v>904.05</v>
      </c>
      <c r="J132" s="45">
        <f t="shared" si="12"/>
        <v>2236.5</v>
      </c>
      <c r="K132" s="43">
        <f t="shared" si="13"/>
        <v>346.50000000000006</v>
      </c>
      <c r="L132" s="45">
        <f t="shared" si="14"/>
        <v>957.6</v>
      </c>
      <c r="M132" s="45">
        <f t="shared" si="15"/>
        <v>2233.3500000000004</v>
      </c>
      <c r="N132" s="44">
        <v>2380.2399999999998</v>
      </c>
      <c r="O132" s="45">
        <f t="shared" si="16"/>
        <v>9058.2400000000016</v>
      </c>
      <c r="P132" s="45">
        <f t="shared" si="17"/>
        <v>4266.8899999999994</v>
      </c>
      <c r="Q132" s="45">
        <f t="shared" si="18"/>
        <v>4816.3500000000004</v>
      </c>
      <c r="R132" s="45">
        <f t="shared" si="19"/>
        <v>27233.11</v>
      </c>
      <c r="S132" s="46">
        <v>111</v>
      </c>
    </row>
    <row r="133" spans="1:115" s="47" customFormat="1" ht="33.950000000000003" customHeight="1" x14ac:dyDescent="0.2">
      <c r="A133" s="40">
        <f t="shared" ref="A133:A196" si="20">+A132+1</f>
        <v>129</v>
      </c>
      <c r="B133" s="48" t="s">
        <v>237</v>
      </c>
      <c r="C133" s="48" t="s">
        <v>86</v>
      </c>
      <c r="D133" s="48" t="s">
        <v>298</v>
      </c>
      <c r="E133" s="49" t="s">
        <v>260</v>
      </c>
      <c r="F133" s="38">
        <v>31500</v>
      </c>
      <c r="G133" s="50"/>
      <c r="H133" s="45">
        <v>25</v>
      </c>
      <c r="I133" s="45">
        <f t="shared" si="11"/>
        <v>904.05</v>
      </c>
      <c r="J133" s="45">
        <f t="shared" si="12"/>
        <v>2236.5</v>
      </c>
      <c r="K133" s="43">
        <f t="shared" si="13"/>
        <v>346.50000000000006</v>
      </c>
      <c r="L133" s="45">
        <f t="shared" si="14"/>
        <v>957.6</v>
      </c>
      <c r="M133" s="45">
        <f t="shared" si="15"/>
        <v>2233.3500000000004</v>
      </c>
      <c r="N133" s="44">
        <v>1190.1199999999999</v>
      </c>
      <c r="O133" s="45">
        <f t="shared" si="16"/>
        <v>7868.1200000000008</v>
      </c>
      <c r="P133" s="45">
        <f t="shared" si="17"/>
        <v>3076.77</v>
      </c>
      <c r="Q133" s="45">
        <f t="shared" si="18"/>
        <v>4816.3500000000004</v>
      </c>
      <c r="R133" s="45">
        <f t="shared" si="19"/>
        <v>28423.23</v>
      </c>
      <c r="S133" s="46">
        <v>111</v>
      </c>
    </row>
    <row r="134" spans="1:115" s="47" customFormat="1" ht="33.950000000000003" customHeight="1" x14ac:dyDescent="0.2">
      <c r="A134" s="40">
        <f t="shared" si="20"/>
        <v>130</v>
      </c>
      <c r="B134" s="48" t="s">
        <v>308</v>
      </c>
      <c r="C134" s="48" t="s">
        <v>75</v>
      </c>
      <c r="D134" s="48" t="s">
        <v>272</v>
      </c>
      <c r="E134" s="49" t="s">
        <v>261</v>
      </c>
      <c r="F134" s="38">
        <v>120000</v>
      </c>
      <c r="G134" s="50">
        <v>16809.87</v>
      </c>
      <c r="H134" s="45">
        <v>25</v>
      </c>
      <c r="I134" s="45">
        <f t="shared" si="11"/>
        <v>3444</v>
      </c>
      <c r="J134" s="45">
        <f t="shared" si="12"/>
        <v>8520</v>
      </c>
      <c r="K134" s="43">
        <f t="shared" si="13"/>
        <v>1320.0000000000002</v>
      </c>
      <c r="L134" s="45">
        <f t="shared" si="14"/>
        <v>3648</v>
      </c>
      <c r="M134" s="45">
        <f t="shared" si="15"/>
        <v>8508</v>
      </c>
      <c r="N134" s="44"/>
      <c r="O134" s="45">
        <f t="shared" si="16"/>
        <v>25440</v>
      </c>
      <c r="P134" s="45">
        <f t="shared" si="17"/>
        <v>23926.87</v>
      </c>
      <c r="Q134" s="45">
        <f t="shared" si="18"/>
        <v>18348</v>
      </c>
      <c r="R134" s="45">
        <f t="shared" si="19"/>
        <v>96073.13</v>
      </c>
      <c r="S134" s="46">
        <v>111</v>
      </c>
    </row>
    <row r="135" spans="1:115" s="47" customFormat="1" ht="33.950000000000003" customHeight="1" x14ac:dyDescent="0.2">
      <c r="A135" s="40">
        <f t="shared" si="20"/>
        <v>131</v>
      </c>
      <c r="B135" s="48" t="s">
        <v>140</v>
      </c>
      <c r="C135" s="48" t="s">
        <v>75</v>
      </c>
      <c r="D135" s="48" t="s">
        <v>270</v>
      </c>
      <c r="E135" s="49" t="s">
        <v>263</v>
      </c>
      <c r="F135" s="38">
        <v>125000</v>
      </c>
      <c r="G135" s="50">
        <v>17985.990000000002</v>
      </c>
      <c r="H135" s="45">
        <v>25</v>
      </c>
      <c r="I135" s="45">
        <f t="shared" si="11"/>
        <v>3587.5</v>
      </c>
      <c r="J135" s="45">
        <f t="shared" si="12"/>
        <v>8875</v>
      </c>
      <c r="K135" s="43">
        <f t="shared" si="13"/>
        <v>1375.0000000000002</v>
      </c>
      <c r="L135" s="45">
        <f t="shared" si="14"/>
        <v>3800</v>
      </c>
      <c r="M135" s="45">
        <f t="shared" si="15"/>
        <v>8862.5</v>
      </c>
      <c r="N135" s="44"/>
      <c r="O135" s="45">
        <f t="shared" si="16"/>
        <v>26500</v>
      </c>
      <c r="P135" s="45">
        <f t="shared" si="17"/>
        <v>25398.49</v>
      </c>
      <c r="Q135" s="45">
        <f t="shared" si="18"/>
        <v>19112.5</v>
      </c>
      <c r="R135" s="45">
        <f t="shared" si="19"/>
        <v>99601.51</v>
      </c>
      <c r="S135" s="46">
        <v>111</v>
      </c>
    </row>
    <row r="136" spans="1:115" s="47" customFormat="1" ht="33.950000000000003" customHeight="1" x14ac:dyDescent="0.2">
      <c r="A136" s="40">
        <f t="shared" si="20"/>
        <v>132</v>
      </c>
      <c r="B136" s="48" t="s">
        <v>189</v>
      </c>
      <c r="C136" s="48" t="s">
        <v>75</v>
      </c>
      <c r="D136" s="48" t="s">
        <v>354</v>
      </c>
      <c r="E136" s="49" t="s">
        <v>260</v>
      </c>
      <c r="F136" s="38">
        <v>36000</v>
      </c>
      <c r="G136" s="50"/>
      <c r="H136" s="45">
        <v>25</v>
      </c>
      <c r="I136" s="45">
        <f t="shared" ref="I136:I199" si="21">+F136*2.87%</f>
        <v>1033.2</v>
      </c>
      <c r="J136" s="45">
        <f t="shared" ref="J136:J199" si="22">+F136*7.1%</f>
        <v>2555.9999999999995</v>
      </c>
      <c r="K136" s="43">
        <f t="shared" ref="K136:K199" si="23">F136*1.1%</f>
        <v>396.00000000000006</v>
      </c>
      <c r="L136" s="45">
        <f t="shared" ref="L136:L199" si="24">+F136*3.04%</f>
        <v>1094.4000000000001</v>
      </c>
      <c r="M136" s="45">
        <f t="shared" ref="M136:M199" si="25">+F136*7.09%</f>
        <v>2552.4</v>
      </c>
      <c r="N136" s="44"/>
      <c r="O136" s="45">
        <f t="shared" ref="O136:O199" si="26">SUM(I136:N136)</f>
        <v>7632</v>
      </c>
      <c r="P136" s="45">
        <f t="shared" ref="P136:P199" si="27">+G136+H136+I136+L136+N136</f>
        <v>2152.6000000000004</v>
      </c>
      <c r="Q136" s="45">
        <f t="shared" ref="Q136:Q199" si="28">+J136+K136+M136</f>
        <v>5504.4</v>
      </c>
      <c r="R136" s="45">
        <f t="shared" ref="R136:R199" si="29">+F136-P136</f>
        <v>33847.4</v>
      </c>
      <c r="S136" s="46">
        <v>111</v>
      </c>
    </row>
    <row r="137" spans="1:115" s="89" customFormat="1" ht="33.75" customHeight="1" x14ac:dyDescent="0.2">
      <c r="A137" s="40">
        <f t="shared" si="20"/>
        <v>133</v>
      </c>
      <c r="B137" s="48" t="s">
        <v>83</v>
      </c>
      <c r="C137" s="48" t="s">
        <v>34</v>
      </c>
      <c r="D137" s="48" t="s">
        <v>271</v>
      </c>
      <c r="E137" s="49" t="s">
        <v>260</v>
      </c>
      <c r="F137" s="38">
        <v>110000</v>
      </c>
      <c r="G137" s="50">
        <v>14457.62</v>
      </c>
      <c r="H137" s="45">
        <v>25</v>
      </c>
      <c r="I137" s="45">
        <f t="shared" si="21"/>
        <v>3157</v>
      </c>
      <c r="J137" s="45">
        <f t="shared" si="22"/>
        <v>7809.9999999999991</v>
      </c>
      <c r="K137" s="43">
        <f t="shared" si="23"/>
        <v>1210.0000000000002</v>
      </c>
      <c r="L137" s="45">
        <f t="shared" si="24"/>
        <v>3344</v>
      </c>
      <c r="M137" s="45">
        <f t="shared" si="25"/>
        <v>7799.0000000000009</v>
      </c>
      <c r="N137" s="44"/>
      <c r="O137" s="45">
        <f t="shared" si="26"/>
        <v>23320</v>
      </c>
      <c r="P137" s="45">
        <f t="shared" si="27"/>
        <v>20983.620000000003</v>
      </c>
      <c r="Q137" s="45">
        <f t="shared" si="28"/>
        <v>16819</v>
      </c>
      <c r="R137" s="45">
        <f t="shared" si="29"/>
        <v>89016.38</v>
      </c>
      <c r="S137" s="46">
        <v>111</v>
      </c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</row>
    <row r="138" spans="1:115" s="47" customFormat="1" ht="33.950000000000003" customHeight="1" x14ac:dyDescent="0.2">
      <c r="A138" s="40">
        <f t="shared" si="20"/>
        <v>134</v>
      </c>
      <c r="B138" s="48" t="s">
        <v>90</v>
      </c>
      <c r="C138" s="48" t="s">
        <v>34</v>
      </c>
      <c r="D138" s="48" t="s">
        <v>132</v>
      </c>
      <c r="E138" s="49" t="s">
        <v>260</v>
      </c>
      <c r="F138" s="38">
        <v>38500</v>
      </c>
      <c r="G138" s="50">
        <v>52.43</v>
      </c>
      <c r="H138" s="45">
        <v>25</v>
      </c>
      <c r="I138" s="45">
        <f t="shared" si="21"/>
        <v>1104.95</v>
      </c>
      <c r="J138" s="45">
        <f t="shared" si="22"/>
        <v>2733.4999999999995</v>
      </c>
      <c r="K138" s="43">
        <f t="shared" si="23"/>
        <v>423.50000000000006</v>
      </c>
      <c r="L138" s="45">
        <f t="shared" si="24"/>
        <v>1170.4000000000001</v>
      </c>
      <c r="M138" s="45">
        <f t="shared" si="25"/>
        <v>2729.65</v>
      </c>
      <c r="N138" s="44">
        <v>1190.1199999999999</v>
      </c>
      <c r="O138" s="45">
        <f t="shared" si="26"/>
        <v>9352.119999999999</v>
      </c>
      <c r="P138" s="45">
        <f t="shared" si="27"/>
        <v>3542.9</v>
      </c>
      <c r="Q138" s="45">
        <f t="shared" si="28"/>
        <v>5886.65</v>
      </c>
      <c r="R138" s="45">
        <f t="shared" si="29"/>
        <v>34957.1</v>
      </c>
      <c r="S138" s="46">
        <v>111</v>
      </c>
    </row>
    <row r="139" spans="1:115" s="47" customFormat="1" ht="33.950000000000003" customHeight="1" x14ac:dyDescent="0.2">
      <c r="A139" s="40">
        <f t="shared" si="20"/>
        <v>135</v>
      </c>
      <c r="B139" s="48" t="s">
        <v>104</v>
      </c>
      <c r="C139" s="48" t="s">
        <v>34</v>
      </c>
      <c r="D139" s="48" t="s">
        <v>132</v>
      </c>
      <c r="E139" s="49" t="s">
        <v>260</v>
      </c>
      <c r="F139" s="38">
        <v>28875</v>
      </c>
      <c r="G139" s="50"/>
      <c r="H139" s="45">
        <v>25</v>
      </c>
      <c r="I139" s="45">
        <f t="shared" si="21"/>
        <v>828.71249999999998</v>
      </c>
      <c r="J139" s="45">
        <f t="shared" si="22"/>
        <v>2050.125</v>
      </c>
      <c r="K139" s="43">
        <f t="shared" si="23"/>
        <v>317.62500000000006</v>
      </c>
      <c r="L139" s="45">
        <f t="shared" si="24"/>
        <v>877.8</v>
      </c>
      <c r="M139" s="45">
        <f t="shared" si="25"/>
        <v>2047.2375000000002</v>
      </c>
      <c r="N139" s="44">
        <v>2380.2399999999998</v>
      </c>
      <c r="O139" s="45">
        <f t="shared" si="26"/>
        <v>8501.74</v>
      </c>
      <c r="P139" s="45">
        <f t="shared" si="27"/>
        <v>4111.7524999999996</v>
      </c>
      <c r="Q139" s="45">
        <f t="shared" si="28"/>
        <v>4414.9875000000002</v>
      </c>
      <c r="R139" s="45">
        <f t="shared" si="29"/>
        <v>24763.247500000001</v>
      </c>
      <c r="S139" s="46">
        <v>111</v>
      </c>
    </row>
    <row r="140" spans="1:115" s="47" customFormat="1" ht="33.950000000000003" customHeight="1" x14ac:dyDescent="0.2">
      <c r="A140" s="40">
        <f t="shared" si="20"/>
        <v>136</v>
      </c>
      <c r="B140" s="48" t="s">
        <v>37</v>
      </c>
      <c r="C140" s="48" t="s">
        <v>34</v>
      </c>
      <c r="D140" s="48" t="s">
        <v>348</v>
      </c>
      <c r="E140" s="49" t="s">
        <v>258</v>
      </c>
      <c r="F140" s="51">
        <v>35000</v>
      </c>
      <c r="G140" s="50"/>
      <c r="H140" s="45">
        <v>25</v>
      </c>
      <c r="I140" s="45">
        <f t="shared" si="21"/>
        <v>1004.5</v>
      </c>
      <c r="J140" s="45">
        <f t="shared" si="22"/>
        <v>2485</v>
      </c>
      <c r="K140" s="43">
        <f t="shared" si="23"/>
        <v>385.00000000000006</v>
      </c>
      <c r="L140" s="45">
        <f t="shared" si="24"/>
        <v>1064</v>
      </c>
      <c r="M140" s="45">
        <f t="shared" si="25"/>
        <v>2481.5</v>
      </c>
      <c r="N140" s="44"/>
      <c r="O140" s="45">
        <f t="shared" si="26"/>
        <v>7420</v>
      </c>
      <c r="P140" s="45">
        <f t="shared" si="27"/>
        <v>2093.5</v>
      </c>
      <c r="Q140" s="45">
        <f t="shared" si="28"/>
        <v>5351.5</v>
      </c>
      <c r="R140" s="45">
        <f t="shared" si="29"/>
        <v>32906.5</v>
      </c>
      <c r="S140" s="46">
        <v>111</v>
      </c>
    </row>
    <row r="141" spans="1:115" s="47" customFormat="1" ht="33.950000000000003" customHeight="1" x14ac:dyDescent="0.2">
      <c r="A141" s="40">
        <f t="shared" si="20"/>
        <v>137</v>
      </c>
      <c r="B141" s="48" t="s">
        <v>51</v>
      </c>
      <c r="C141" s="48" t="s">
        <v>34</v>
      </c>
      <c r="D141" s="48" t="s">
        <v>348</v>
      </c>
      <c r="E141" s="49" t="s">
        <v>258</v>
      </c>
      <c r="F141" s="51">
        <v>35000</v>
      </c>
      <c r="G141" s="50"/>
      <c r="H141" s="45">
        <v>25</v>
      </c>
      <c r="I141" s="45">
        <f t="shared" si="21"/>
        <v>1004.5</v>
      </c>
      <c r="J141" s="45">
        <f t="shared" si="22"/>
        <v>2485</v>
      </c>
      <c r="K141" s="43">
        <f t="shared" si="23"/>
        <v>385.00000000000006</v>
      </c>
      <c r="L141" s="45">
        <f t="shared" si="24"/>
        <v>1064</v>
      </c>
      <c r="M141" s="45">
        <f t="shared" si="25"/>
        <v>2481.5</v>
      </c>
      <c r="N141" s="44"/>
      <c r="O141" s="45">
        <f t="shared" si="26"/>
        <v>7420</v>
      </c>
      <c r="P141" s="45">
        <f t="shared" si="27"/>
        <v>2093.5</v>
      </c>
      <c r="Q141" s="45">
        <f t="shared" si="28"/>
        <v>5351.5</v>
      </c>
      <c r="R141" s="45">
        <f t="shared" si="29"/>
        <v>32906.5</v>
      </c>
      <c r="S141" s="46">
        <v>111</v>
      </c>
    </row>
    <row r="142" spans="1:115" s="47" customFormat="1" ht="33.950000000000003" customHeight="1" x14ac:dyDescent="0.2">
      <c r="A142" s="40">
        <f t="shared" si="20"/>
        <v>138</v>
      </c>
      <c r="B142" s="48" t="s">
        <v>54</v>
      </c>
      <c r="C142" s="48" t="s">
        <v>34</v>
      </c>
      <c r="D142" s="48" t="s">
        <v>348</v>
      </c>
      <c r="E142" s="49" t="s">
        <v>260</v>
      </c>
      <c r="F142" s="38">
        <v>35000</v>
      </c>
      <c r="G142" s="50"/>
      <c r="H142" s="45">
        <v>25</v>
      </c>
      <c r="I142" s="45">
        <f t="shared" si="21"/>
        <v>1004.5</v>
      </c>
      <c r="J142" s="45">
        <f t="shared" si="22"/>
        <v>2485</v>
      </c>
      <c r="K142" s="43">
        <f t="shared" si="23"/>
        <v>385.00000000000006</v>
      </c>
      <c r="L142" s="45">
        <f t="shared" si="24"/>
        <v>1064</v>
      </c>
      <c r="M142" s="45">
        <f t="shared" si="25"/>
        <v>2481.5</v>
      </c>
      <c r="N142" s="44"/>
      <c r="O142" s="45">
        <f t="shared" si="26"/>
        <v>7420</v>
      </c>
      <c r="P142" s="45">
        <f t="shared" si="27"/>
        <v>2093.5</v>
      </c>
      <c r="Q142" s="45">
        <f t="shared" si="28"/>
        <v>5351.5</v>
      </c>
      <c r="R142" s="45">
        <f t="shared" si="29"/>
        <v>32906.5</v>
      </c>
      <c r="S142" s="46">
        <v>111</v>
      </c>
    </row>
    <row r="143" spans="1:115" s="47" customFormat="1" ht="33.950000000000003" customHeight="1" x14ac:dyDescent="0.2">
      <c r="A143" s="40">
        <f t="shared" si="20"/>
        <v>139</v>
      </c>
      <c r="B143" s="48" t="s">
        <v>67</v>
      </c>
      <c r="C143" s="48" t="s">
        <v>34</v>
      </c>
      <c r="D143" s="48" t="s">
        <v>348</v>
      </c>
      <c r="E143" s="49" t="s">
        <v>260</v>
      </c>
      <c r="F143" s="38">
        <v>35000</v>
      </c>
      <c r="G143" s="50"/>
      <c r="H143" s="45">
        <v>25</v>
      </c>
      <c r="I143" s="45">
        <f t="shared" si="21"/>
        <v>1004.5</v>
      </c>
      <c r="J143" s="45">
        <f t="shared" si="22"/>
        <v>2485</v>
      </c>
      <c r="K143" s="43">
        <f t="shared" si="23"/>
        <v>385.00000000000006</v>
      </c>
      <c r="L143" s="45">
        <f t="shared" si="24"/>
        <v>1064</v>
      </c>
      <c r="M143" s="45">
        <f t="shared" si="25"/>
        <v>2481.5</v>
      </c>
      <c r="N143" s="44"/>
      <c r="O143" s="45">
        <f t="shared" si="26"/>
        <v>7420</v>
      </c>
      <c r="P143" s="45">
        <f t="shared" si="27"/>
        <v>2093.5</v>
      </c>
      <c r="Q143" s="45">
        <f t="shared" si="28"/>
        <v>5351.5</v>
      </c>
      <c r="R143" s="45">
        <f t="shared" si="29"/>
        <v>32906.5</v>
      </c>
      <c r="S143" s="46">
        <v>111</v>
      </c>
    </row>
    <row r="144" spans="1:115" s="47" customFormat="1" ht="33.950000000000003" customHeight="1" x14ac:dyDescent="0.2">
      <c r="A144" s="40">
        <f t="shared" si="20"/>
        <v>140</v>
      </c>
      <c r="B144" s="48" t="s">
        <v>78</v>
      </c>
      <c r="C144" s="48" t="s">
        <v>34</v>
      </c>
      <c r="D144" s="48" t="s">
        <v>348</v>
      </c>
      <c r="E144" s="49" t="s">
        <v>258</v>
      </c>
      <c r="F144" s="51">
        <v>35000</v>
      </c>
      <c r="G144" s="50"/>
      <c r="H144" s="45">
        <v>25</v>
      </c>
      <c r="I144" s="45">
        <f t="shared" si="21"/>
        <v>1004.5</v>
      </c>
      <c r="J144" s="45">
        <f t="shared" si="22"/>
        <v>2485</v>
      </c>
      <c r="K144" s="43">
        <f t="shared" si="23"/>
        <v>385.00000000000006</v>
      </c>
      <c r="L144" s="45">
        <f t="shared" si="24"/>
        <v>1064</v>
      </c>
      <c r="M144" s="45">
        <f t="shared" si="25"/>
        <v>2481.5</v>
      </c>
      <c r="N144" s="44"/>
      <c r="O144" s="45">
        <f t="shared" si="26"/>
        <v>7420</v>
      </c>
      <c r="P144" s="45">
        <f t="shared" si="27"/>
        <v>2093.5</v>
      </c>
      <c r="Q144" s="45">
        <f t="shared" si="28"/>
        <v>5351.5</v>
      </c>
      <c r="R144" s="45">
        <f t="shared" si="29"/>
        <v>32906.5</v>
      </c>
      <c r="S144" s="46">
        <v>111</v>
      </c>
    </row>
    <row r="145" spans="1:19" s="47" customFormat="1" ht="33.950000000000003" customHeight="1" x14ac:dyDescent="0.2">
      <c r="A145" s="40">
        <f t="shared" si="20"/>
        <v>141</v>
      </c>
      <c r="B145" s="48" t="s">
        <v>91</v>
      </c>
      <c r="C145" s="48" t="s">
        <v>34</v>
      </c>
      <c r="D145" s="48" t="s">
        <v>348</v>
      </c>
      <c r="E145" s="49" t="s">
        <v>260</v>
      </c>
      <c r="F145" s="38">
        <v>35000</v>
      </c>
      <c r="G145" s="50"/>
      <c r="H145" s="45">
        <v>25</v>
      </c>
      <c r="I145" s="45">
        <f t="shared" si="21"/>
        <v>1004.5</v>
      </c>
      <c r="J145" s="45">
        <f t="shared" si="22"/>
        <v>2485</v>
      </c>
      <c r="K145" s="43">
        <f t="shared" si="23"/>
        <v>385.00000000000006</v>
      </c>
      <c r="L145" s="45">
        <f t="shared" si="24"/>
        <v>1064</v>
      </c>
      <c r="M145" s="45">
        <f t="shared" si="25"/>
        <v>2481.5</v>
      </c>
      <c r="N145" s="44"/>
      <c r="O145" s="45">
        <f t="shared" si="26"/>
        <v>7420</v>
      </c>
      <c r="P145" s="45">
        <f t="shared" si="27"/>
        <v>2093.5</v>
      </c>
      <c r="Q145" s="45">
        <f t="shared" si="28"/>
        <v>5351.5</v>
      </c>
      <c r="R145" s="45">
        <f t="shared" si="29"/>
        <v>32906.5</v>
      </c>
      <c r="S145" s="46">
        <v>111</v>
      </c>
    </row>
    <row r="146" spans="1:19" s="47" customFormat="1" ht="33.950000000000003" customHeight="1" x14ac:dyDescent="0.2">
      <c r="A146" s="40">
        <f t="shared" si="20"/>
        <v>142</v>
      </c>
      <c r="B146" s="48" t="s">
        <v>111</v>
      </c>
      <c r="C146" s="48" t="s">
        <v>34</v>
      </c>
      <c r="D146" s="48" t="s">
        <v>348</v>
      </c>
      <c r="E146" s="49" t="s">
        <v>258</v>
      </c>
      <c r="F146" s="38">
        <v>35000</v>
      </c>
      <c r="G146" s="50"/>
      <c r="H146" s="45">
        <v>25</v>
      </c>
      <c r="I146" s="45">
        <f t="shared" si="21"/>
        <v>1004.5</v>
      </c>
      <c r="J146" s="45">
        <f t="shared" si="22"/>
        <v>2485</v>
      </c>
      <c r="K146" s="43">
        <f t="shared" si="23"/>
        <v>385.00000000000006</v>
      </c>
      <c r="L146" s="45">
        <f t="shared" si="24"/>
        <v>1064</v>
      </c>
      <c r="M146" s="45">
        <f t="shared" si="25"/>
        <v>2481.5</v>
      </c>
      <c r="N146" s="44"/>
      <c r="O146" s="45">
        <f t="shared" si="26"/>
        <v>7420</v>
      </c>
      <c r="P146" s="45">
        <f t="shared" si="27"/>
        <v>2093.5</v>
      </c>
      <c r="Q146" s="45">
        <f t="shared" si="28"/>
        <v>5351.5</v>
      </c>
      <c r="R146" s="45">
        <f t="shared" si="29"/>
        <v>32906.5</v>
      </c>
      <c r="S146" s="46">
        <v>111</v>
      </c>
    </row>
    <row r="147" spans="1:19" s="47" customFormat="1" ht="33.950000000000003" customHeight="1" x14ac:dyDescent="0.2">
      <c r="A147" s="40">
        <f t="shared" si="20"/>
        <v>143</v>
      </c>
      <c r="B147" s="48" t="s">
        <v>114</v>
      </c>
      <c r="C147" s="48" t="s">
        <v>34</v>
      </c>
      <c r="D147" s="48" t="s">
        <v>99</v>
      </c>
      <c r="E147" s="49" t="s">
        <v>260</v>
      </c>
      <c r="F147" s="38">
        <v>35000</v>
      </c>
      <c r="G147" s="50"/>
      <c r="H147" s="45">
        <v>25</v>
      </c>
      <c r="I147" s="45">
        <f t="shared" si="21"/>
        <v>1004.5</v>
      </c>
      <c r="J147" s="45">
        <f t="shared" si="22"/>
        <v>2485</v>
      </c>
      <c r="K147" s="43">
        <f t="shared" si="23"/>
        <v>385.00000000000006</v>
      </c>
      <c r="L147" s="45">
        <f t="shared" si="24"/>
        <v>1064</v>
      </c>
      <c r="M147" s="45">
        <f t="shared" si="25"/>
        <v>2481.5</v>
      </c>
      <c r="N147" s="44"/>
      <c r="O147" s="45">
        <f t="shared" si="26"/>
        <v>7420</v>
      </c>
      <c r="P147" s="45">
        <f t="shared" si="27"/>
        <v>2093.5</v>
      </c>
      <c r="Q147" s="45">
        <f t="shared" si="28"/>
        <v>5351.5</v>
      </c>
      <c r="R147" s="45">
        <f t="shared" si="29"/>
        <v>32906.5</v>
      </c>
      <c r="S147" s="46">
        <v>111</v>
      </c>
    </row>
    <row r="148" spans="1:19" s="47" customFormat="1" ht="33.950000000000003" customHeight="1" x14ac:dyDescent="0.2">
      <c r="A148" s="40">
        <f t="shared" si="20"/>
        <v>144</v>
      </c>
      <c r="B148" s="48" t="s">
        <v>117</v>
      </c>
      <c r="C148" s="48" t="s">
        <v>34</v>
      </c>
      <c r="D148" s="91" t="s">
        <v>99</v>
      </c>
      <c r="E148" s="49" t="s">
        <v>258</v>
      </c>
      <c r="F148" s="38">
        <v>35000</v>
      </c>
      <c r="G148" s="50"/>
      <c r="H148" s="45">
        <v>25</v>
      </c>
      <c r="I148" s="45">
        <f t="shared" si="21"/>
        <v>1004.5</v>
      </c>
      <c r="J148" s="45">
        <f t="shared" si="22"/>
        <v>2485</v>
      </c>
      <c r="K148" s="43">
        <f t="shared" si="23"/>
        <v>385.00000000000006</v>
      </c>
      <c r="L148" s="45">
        <f t="shared" si="24"/>
        <v>1064</v>
      </c>
      <c r="M148" s="45">
        <f t="shared" si="25"/>
        <v>2481.5</v>
      </c>
      <c r="N148" s="44">
        <v>1190.1199999999999</v>
      </c>
      <c r="O148" s="45">
        <f t="shared" si="26"/>
        <v>8610.119999999999</v>
      </c>
      <c r="P148" s="45">
        <f t="shared" si="27"/>
        <v>3283.62</v>
      </c>
      <c r="Q148" s="45">
        <f t="shared" si="28"/>
        <v>5351.5</v>
      </c>
      <c r="R148" s="45">
        <f t="shared" si="29"/>
        <v>31716.38</v>
      </c>
      <c r="S148" s="46">
        <v>111</v>
      </c>
    </row>
    <row r="149" spans="1:19" s="47" customFormat="1" ht="33.950000000000003" customHeight="1" x14ac:dyDescent="0.2">
      <c r="A149" s="40">
        <f t="shared" si="20"/>
        <v>145</v>
      </c>
      <c r="B149" s="48" t="s">
        <v>119</v>
      </c>
      <c r="C149" s="48" t="s">
        <v>34</v>
      </c>
      <c r="D149" s="91" t="s">
        <v>99</v>
      </c>
      <c r="E149" s="49" t="s">
        <v>260</v>
      </c>
      <c r="F149" s="51">
        <v>35000</v>
      </c>
      <c r="G149" s="50"/>
      <c r="H149" s="45">
        <v>25</v>
      </c>
      <c r="I149" s="45">
        <f t="shared" si="21"/>
        <v>1004.5</v>
      </c>
      <c r="J149" s="45">
        <f t="shared" si="22"/>
        <v>2485</v>
      </c>
      <c r="K149" s="43">
        <f t="shared" si="23"/>
        <v>385.00000000000006</v>
      </c>
      <c r="L149" s="45">
        <f t="shared" si="24"/>
        <v>1064</v>
      </c>
      <c r="M149" s="45">
        <f t="shared" si="25"/>
        <v>2481.5</v>
      </c>
      <c r="N149" s="44"/>
      <c r="O149" s="45">
        <f t="shared" si="26"/>
        <v>7420</v>
      </c>
      <c r="P149" s="45">
        <f t="shared" si="27"/>
        <v>2093.5</v>
      </c>
      <c r="Q149" s="45">
        <f t="shared" si="28"/>
        <v>5351.5</v>
      </c>
      <c r="R149" s="45">
        <f t="shared" si="29"/>
        <v>32906.5</v>
      </c>
      <c r="S149" s="46">
        <v>111</v>
      </c>
    </row>
    <row r="150" spans="1:19" s="47" customFormat="1" ht="33.950000000000003" customHeight="1" x14ac:dyDescent="0.2">
      <c r="A150" s="40">
        <f t="shared" si="20"/>
        <v>146</v>
      </c>
      <c r="B150" s="48" t="s">
        <v>120</v>
      </c>
      <c r="C150" s="48" t="s">
        <v>34</v>
      </c>
      <c r="D150" s="48" t="s">
        <v>348</v>
      </c>
      <c r="E150" s="49" t="s">
        <v>260</v>
      </c>
      <c r="F150" s="38">
        <v>35000</v>
      </c>
      <c r="G150" s="50"/>
      <c r="H150" s="45">
        <v>25</v>
      </c>
      <c r="I150" s="45">
        <f t="shared" si="21"/>
        <v>1004.5</v>
      </c>
      <c r="J150" s="45">
        <f t="shared" si="22"/>
        <v>2485</v>
      </c>
      <c r="K150" s="43">
        <f t="shared" si="23"/>
        <v>385.00000000000006</v>
      </c>
      <c r="L150" s="45">
        <f t="shared" si="24"/>
        <v>1064</v>
      </c>
      <c r="M150" s="45">
        <f t="shared" si="25"/>
        <v>2481.5</v>
      </c>
      <c r="N150" s="44"/>
      <c r="O150" s="45">
        <f t="shared" si="26"/>
        <v>7420</v>
      </c>
      <c r="P150" s="45">
        <f t="shared" si="27"/>
        <v>2093.5</v>
      </c>
      <c r="Q150" s="45">
        <f t="shared" si="28"/>
        <v>5351.5</v>
      </c>
      <c r="R150" s="45">
        <f t="shared" si="29"/>
        <v>32906.5</v>
      </c>
      <c r="S150" s="46">
        <v>111</v>
      </c>
    </row>
    <row r="151" spans="1:19" s="47" customFormat="1" ht="33.950000000000003" customHeight="1" x14ac:dyDescent="0.2">
      <c r="A151" s="40">
        <f t="shared" si="20"/>
        <v>147</v>
      </c>
      <c r="B151" s="48" t="s">
        <v>128</v>
      </c>
      <c r="C151" s="48" t="s">
        <v>34</v>
      </c>
      <c r="D151" s="91" t="s">
        <v>99</v>
      </c>
      <c r="E151" s="49" t="s">
        <v>258</v>
      </c>
      <c r="F151" s="38">
        <v>35000</v>
      </c>
      <c r="G151" s="50"/>
      <c r="H151" s="45">
        <v>25</v>
      </c>
      <c r="I151" s="45">
        <f t="shared" si="21"/>
        <v>1004.5</v>
      </c>
      <c r="J151" s="45">
        <f t="shared" si="22"/>
        <v>2485</v>
      </c>
      <c r="K151" s="43">
        <f t="shared" si="23"/>
        <v>385.00000000000006</v>
      </c>
      <c r="L151" s="45">
        <f t="shared" si="24"/>
        <v>1064</v>
      </c>
      <c r="M151" s="45">
        <f t="shared" si="25"/>
        <v>2481.5</v>
      </c>
      <c r="N151" s="44"/>
      <c r="O151" s="45">
        <f t="shared" si="26"/>
        <v>7420</v>
      </c>
      <c r="P151" s="45">
        <f t="shared" si="27"/>
        <v>2093.5</v>
      </c>
      <c r="Q151" s="45">
        <f t="shared" si="28"/>
        <v>5351.5</v>
      </c>
      <c r="R151" s="45">
        <f t="shared" si="29"/>
        <v>32906.5</v>
      </c>
      <c r="S151" s="46">
        <v>111</v>
      </c>
    </row>
    <row r="152" spans="1:19" s="47" customFormat="1" ht="33.950000000000003" customHeight="1" x14ac:dyDescent="0.2">
      <c r="A152" s="40">
        <f t="shared" si="20"/>
        <v>148</v>
      </c>
      <c r="B152" s="48" t="s">
        <v>138</v>
      </c>
      <c r="C152" s="48" t="s">
        <v>34</v>
      </c>
      <c r="D152" s="48" t="s">
        <v>348</v>
      </c>
      <c r="E152" s="49" t="s">
        <v>258</v>
      </c>
      <c r="F152" s="38">
        <v>35000</v>
      </c>
      <c r="G152" s="50"/>
      <c r="H152" s="45">
        <v>25</v>
      </c>
      <c r="I152" s="45">
        <f t="shared" si="21"/>
        <v>1004.5</v>
      </c>
      <c r="J152" s="45">
        <f t="shared" si="22"/>
        <v>2485</v>
      </c>
      <c r="K152" s="43">
        <f t="shared" si="23"/>
        <v>385.00000000000006</v>
      </c>
      <c r="L152" s="45">
        <f t="shared" si="24"/>
        <v>1064</v>
      </c>
      <c r="M152" s="45">
        <f t="shared" si="25"/>
        <v>2481.5</v>
      </c>
      <c r="N152" s="44"/>
      <c r="O152" s="45">
        <f t="shared" si="26"/>
        <v>7420</v>
      </c>
      <c r="P152" s="45">
        <f t="shared" si="27"/>
        <v>2093.5</v>
      </c>
      <c r="Q152" s="45">
        <f t="shared" si="28"/>
        <v>5351.5</v>
      </c>
      <c r="R152" s="45">
        <f t="shared" si="29"/>
        <v>32906.5</v>
      </c>
      <c r="S152" s="46">
        <v>111</v>
      </c>
    </row>
    <row r="153" spans="1:19" s="47" customFormat="1" ht="33.950000000000003" customHeight="1" x14ac:dyDescent="0.2">
      <c r="A153" s="40">
        <f t="shared" si="20"/>
        <v>149</v>
      </c>
      <c r="B153" s="48" t="s">
        <v>143</v>
      </c>
      <c r="C153" s="48" t="s">
        <v>34</v>
      </c>
      <c r="D153" s="48" t="s">
        <v>348</v>
      </c>
      <c r="E153" s="49" t="s">
        <v>258</v>
      </c>
      <c r="F153" s="38">
        <v>35000</v>
      </c>
      <c r="G153" s="50"/>
      <c r="H153" s="45">
        <v>25</v>
      </c>
      <c r="I153" s="45">
        <f t="shared" si="21"/>
        <v>1004.5</v>
      </c>
      <c r="J153" s="45">
        <f t="shared" si="22"/>
        <v>2485</v>
      </c>
      <c r="K153" s="43">
        <f t="shared" si="23"/>
        <v>385.00000000000006</v>
      </c>
      <c r="L153" s="45">
        <f t="shared" si="24"/>
        <v>1064</v>
      </c>
      <c r="M153" s="45">
        <f t="shared" si="25"/>
        <v>2481.5</v>
      </c>
      <c r="N153" s="44"/>
      <c r="O153" s="45">
        <f t="shared" si="26"/>
        <v>7420</v>
      </c>
      <c r="P153" s="45">
        <f t="shared" si="27"/>
        <v>2093.5</v>
      </c>
      <c r="Q153" s="45">
        <f t="shared" si="28"/>
        <v>5351.5</v>
      </c>
      <c r="R153" s="45">
        <f t="shared" si="29"/>
        <v>32906.5</v>
      </c>
      <c r="S153" s="46">
        <v>111</v>
      </c>
    </row>
    <row r="154" spans="1:19" s="47" customFormat="1" ht="33.950000000000003" customHeight="1" x14ac:dyDescent="0.2">
      <c r="A154" s="40">
        <f t="shared" si="20"/>
        <v>150</v>
      </c>
      <c r="B154" s="48" t="s">
        <v>156</v>
      </c>
      <c r="C154" s="48" t="s">
        <v>34</v>
      </c>
      <c r="D154" s="48" t="s">
        <v>354</v>
      </c>
      <c r="E154" s="49" t="s">
        <v>260</v>
      </c>
      <c r="F154" s="38">
        <v>31500</v>
      </c>
      <c r="G154" s="50"/>
      <c r="H154" s="45">
        <v>25</v>
      </c>
      <c r="I154" s="45">
        <f t="shared" si="21"/>
        <v>904.05</v>
      </c>
      <c r="J154" s="45">
        <f t="shared" si="22"/>
        <v>2236.5</v>
      </c>
      <c r="K154" s="43">
        <f t="shared" si="23"/>
        <v>346.50000000000006</v>
      </c>
      <c r="L154" s="45">
        <f t="shared" si="24"/>
        <v>957.6</v>
      </c>
      <c r="M154" s="45">
        <f t="shared" si="25"/>
        <v>2233.3500000000004</v>
      </c>
      <c r="N154" s="44">
        <v>1190.1199999999999</v>
      </c>
      <c r="O154" s="45">
        <f t="shared" si="26"/>
        <v>7868.1200000000008</v>
      </c>
      <c r="P154" s="45">
        <f t="shared" si="27"/>
        <v>3076.77</v>
      </c>
      <c r="Q154" s="45">
        <f t="shared" si="28"/>
        <v>4816.3500000000004</v>
      </c>
      <c r="R154" s="45">
        <f t="shared" si="29"/>
        <v>28423.23</v>
      </c>
      <c r="S154" s="46">
        <v>111</v>
      </c>
    </row>
    <row r="155" spans="1:19" s="47" customFormat="1" ht="33.950000000000003" customHeight="1" x14ac:dyDescent="0.2">
      <c r="A155" s="40">
        <f t="shared" si="20"/>
        <v>151</v>
      </c>
      <c r="B155" s="48" t="s">
        <v>167</v>
      </c>
      <c r="C155" s="48" t="s">
        <v>34</v>
      </c>
      <c r="D155" s="48" t="s">
        <v>348</v>
      </c>
      <c r="E155" s="49" t="s">
        <v>260</v>
      </c>
      <c r="F155" s="38">
        <v>35000</v>
      </c>
      <c r="G155" s="50"/>
      <c r="H155" s="45">
        <v>25</v>
      </c>
      <c r="I155" s="45">
        <f t="shared" si="21"/>
        <v>1004.5</v>
      </c>
      <c r="J155" s="45">
        <f t="shared" si="22"/>
        <v>2485</v>
      </c>
      <c r="K155" s="43">
        <f t="shared" si="23"/>
        <v>385.00000000000006</v>
      </c>
      <c r="L155" s="45">
        <f t="shared" si="24"/>
        <v>1064</v>
      </c>
      <c r="M155" s="45">
        <f t="shared" si="25"/>
        <v>2481.5</v>
      </c>
      <c r="N155" s="44">
        <v>2380.2399999999998</v>
      </c>
      <c r="O155" s="45">
        <f t="shared" si="26"/>
        <v>9800.24</v>
      </c>
      <c r="P155" s="45">
        <f t="shared" si="27"/>
        <v>4473.74</v>
      </c>
      <c r="Q155" s="45">
        <f t="shared" si="28"/>
        <v>5351.5</v>
      </c>
      <c r="R155" s="45">
        <f t="shared" si="29"/>
        <v>30526.260000000002</v>
      </c>
      <c r="S155" s="46">
        <v>111</v>
      </c>
    </row>
    <row r="156" spans="1:19" s="47" customFormat="1" ht="33.950000000000003" customHeight="1" x14ac:dyDescent="0.2">
      <c r="A156" s="40">
        <f t="shared" si="20"/>
        <v>152</v>
      </c>
      <c r="B156" s="48" t="s">
        <v>170</v>
      </c>
      <c r="C156" s="48" t="s">
        <v>34</v>
      </c>
      <c r="D156" s="48" t="s">
        <v>348</v>
      </c>
      <c r="E156" s="49" t="s">
        <v>258</v>
      </c>
      <c r="F156" s="38">
        <v>35000</v>
      </c>
      <c r="G156" s="50"/>
      <c r="H156" s="45">
        <v>25</v>
      </c>
      <c r="I156" s="45">
        <f t="shared" si="21"/>
        <v>1004.5</v>
      </c>
      <c r="J156" s="45">
        <f t="shared" si="22"/>
        <v>2485</v>
      </c>
      <c r="K156" s="43">
        <f t="shared" si="23"/>
        <v>385.00000000000006</v>
      </c>
      <c r="L156" s="45">
        <f t="shared" si="24"/>
        <v>1064</v>
      </c>
      <c r="M156" s="45">
        <f t="shared" si="25"/>
        <v>2481.5</v>
      </c>
      <c r="N156" s="44">
        <v>1190.1199999999999</v>
      </c>
      <c r="O156" s="45">
        <f t="shared" si="26"/>
        <v>8610.119999999999</v>
      </c>
      <c r="P156" s="45">
        <f t="shared" si="27"/>
        <v>3283.62</v>
      </c>
      <c r="Q156" s="45">
        <f t="shared" si="28"/>
        <v>5351.5</v>
      </c>
      <c r="R156" s="45">
        <f t="shared" si="29"/>
        <v>31716.38</v>
      </c>
      <c r="S156" s="46">
        <v>111</v>
      </c>
    </row>
    <row r="157" spans="1:19" s="47" customFormat="1" ht="33.950000000000003" customHeight="1" x14ac:dyDescent="0.2">
      <c r="A157" s="40">
        <f t="shared" si="20"/>
        <v>153</v>
      </c>
      <c r="B157" s="48" t="s">
        <v>179</v>
      </c>
      <c r="C157" s="48" t="s">
        <v>34</v>
      </c>
      <c r="D157" s="48" t="s">
        <v>348</v>
      </c>
      <c r="E157" s="49" t="s">
        <v>260</v>
      </c>
      <c r="F157" s="38">
        <v>35000</v>
      </c>
      <c r="G157" s="50"/>
      <c r="H157" s="45">
        <v>25</v>
      </c>
      <c r="I157" s="45">
        <f t="shared" si="21"/>
        <v>1004.5</v>
      </c>
      <c r="J157" s="45">
        <f t="shared" si="22"/>
        <v>2485</v>
      </c>
      <c r="K157" s="43">
        <f t="shared" si="23"/>
        <v>385.00000000000006</v>
      </c>
      <c r="L157" s="45">
        <f t="shared" si="24"/>
        <v>1064</v>
      </c>
      <c r="M157" s="45">
        <f t="shared" si="25"/>
        <v>2481.5</v>
      </c>
      <c r="N157" s="44">
        <v>1190.1199999999999</v>
      </c>
      <c r="O157" s="45">
        <f t="shared" si="26"/>
        <v>8610.119999999999</v>
      </c>
      <c r="P157" s="45">
        <f t="shared" si="27"/>
        <v>3283.62</v>
      </c>
      <c r="Q157" s="45">
        <f t="shared" si="28"/>
        <v>5351.5</v>
      </c>
      <c r="R157" s="45">
        <f t="shared" si="29"/>
        <v>31716.38</v>
      </c>
      <c r="S157" s="46">
        <v>111</v>
      </c>
    </row>
    <row r="158" spans="1:19" s="47" customFormat="1" ht="33.950000000000003" customHeight="1" x14ac:dyDescent="0.2">
      <c r="A158" s="40">
        <f t="shared" si="20"/>
        <v>154</v>
      </c>
      <c r="B158" s="48" t="s">
        <v>218</v>
      </c>
      <c r="C158" s="48" t="s">
        <v>34</v>
      </c>
      <c r="D158" s="91" t="s">
        <v>99</v>
      </c>
      <c r="E158" s="49" t="s">
        <v>258</v>
      </c>
      <c r="F158" s="38">
        <v>35000</v>
      </c>
      <c r="G158" s="50"/>
      <c r="H158" s="45">
        <v>25</v>
      </c>
      <c r="I158" s="45">
        <f t="shared" si="21"/>
        <v>1004.5</v>
      </c>
      <c r="J158" s="45">
        <f t="shared" si="22"/>
        <v>2485</v>
      </c>
      <c r="K158" s="43">
        <f t="shared" si="23"/>
        <v>385.00000000000006</v>
      </c>
      <c r="L158" s="45">
        <f t="shared" si="24"/>
        <v>1064</v>
      </c>
      <c r="M158" s="45">
        <f t="shared" si="25"/>
        <v>2481.5</v>
      </c>
      <c r="N158" s="44">
        <v>1190.1199999999999</v>
      </c>
      <c r="O158" s="45">
        <f t="shared" si="26"/>
        <v>8610.119999999999</v>
      </c>
      <c r="P158" s="45">
        <f t="shared" si="27"/>
        <v>3283.62</v>
      </c>
      <c r="Q158" s="45">
        <f t="shared" si="28"/>
        <v>5351.5</v>
      </c>
      <c r="R158" s="45">
        <f t="shared" si="29"/>
        <v>31716.38</v>
      </c>
      <c r="S158" s="46">
        <v>111</v>
      </c>
    </row>
    <row r="159" spans="1:19" s="47" customFormat="1" ht="33.950000000000003" customHeight="1" x14ac:dyDescent="0.2">
      <c r="A159" s="40">
        <f t="shared" si="20"/>
        <v>155</v>
      </c>
      <c r="B159" s="48" t="s">
        <v>220</v>
      </c>
      <c r="C159" s="48" t="s">
        <v>34</v>
      </c>
      <c r="D159" s="48" t="s">
        <v>354</v>
      </c>
      <c r="E159" s="49" t="s">
        <v>260</v>
      </c>
      <c r="F159" s="38">
        <v>44000</v>
      </c>
      <c r="G159" s="50">
        <v>1007.19</v>
      </c>
      <c r="H159" s="45">
        <v>25</v>
      </c>
      <c r="I159" s="45">
        <f t="shared" si="21"/>
        <v>1262.8</v>
      </c>
      <c r="J159" s="45">
        <f t="shared" si="22"/>
        <v>3123.9999999999995</v>
      </c>
      <c r="K159" s="43">
        <f t="shared" si="23"/>
        <v>484.00000000000006</v>
      </c>
      <c r="L159" s="45">
        <f t="shared" si="24"/>
        <v>1337.6</v>
      </c>
      <c r="M159" s="45">
        <f t="shared" si="25"/>
        <v>3119.6000000000004</v>
      </c>
      <c r="N159" s="44"/>
      <c r="O159" s="45">
        <f t="shared" si="26"/>
        <v>9328</v>
      </c>
      <c r="P159" s="45">
        <f t="shared" si="27"/>
        <v>3632.5899999999997</v>
      </c>
      <c r="Q159" s="45">
        <f t="shared" si="28"/>
        <v>6727.6</v>
      </c>
      <c r="R159" s="45">
        <f t="shared" si="29"/>
        <v>40367.410000000003</v>
      </c>
      <c r="S159" s="46">
        <v>111</v>
      </c>
    </row>
    <row r="160" spans="1:19" s="47" customFormat="1" ht="33.950000000000003" customHeight="1" x14ac:dyDescent="0.2">
      <c r="A160" s="40">
        <f t="shared" si="20"/>
        <v>156</v>
      </c>
      <c r="B160" s="48" t="s">
        <v>285</v>
      </c>
      <c r="C160" s="48" t="s">
        <v>34</v>
      </c>
      <c r="D160" s="48" t="s">
        <v>354</v>
      </c>
      <c r="E160" s="49" t="s">
        <v>258</v>
      </c>
      <c r="F160" s="38">
        <v>22600</v>
      </c>
      <c r="G160" s="50"/>
      <c r="H160" s="45">
        <v>25</v>
      </c>
      <c r="I160" s="45">
        <f t="shared" si="21"/>
        <v>648.62</v>
      </c>
      <c r="J160" s="45">
        <f t="shared" si="22"/>
        <v>1604.6</v>
      </c>
      <c r="K160" s="43">
        <f t="shared" si="23"/>
        <v>248.60000000000002</v>
      </c>
      <c r="L160" s="45">
        <f t="shared" si="24"/>
        <v>687.04</v>
      </c>
      <c r="M160" s="45">
        <f t="shared" si="25"/>
        <v>1602.3400000000001</v>
      </c>
      <c r="N160" s="44"/>
      <c r="O160" s="45">
        <f t="shared" si="26"/>
        <v>4791.2</v>
      </c>
      <c r="P160" s="45">
        <f t="shared" si="27"/>
        <v>1360.6599999999999</v>
      </c>
      <c r="Q160" s="45">
        <f t="shared" si="28"/>
        <v>3455.54</v>
      </c>
      <c r="R160" s="45">
        <f t="shared" si="29"/>
        <v>21239.34</v>
      </c>
      <c r="S160" s="46">
        <v>111</v>
      </c>
    </row>
    <row r="161" spans="1:19" s="47" customFormat="1" ht="33.950000000000003" customHeight="1" x14ac:dyDescent="0.2">
      <c r="A161" s="40">
        <f t="shared" si="20"/>
        <v>157</v>
      </c>
      <c r="B161" s="48" t="s">
        <v>236</v>
      </c>
      <c r="C161" s="48" t="s">
        <v>34</v>
      </c>
      <c r="D161" s="48" t="s">
        <v>348</v>
      </c>
      <c r="E161" s="49" t="s">
        <v>258</v>
      </c>
      <c r="F161" s="38">
        <v>35000</v>
      </c>
      <c r="G161" s="50"/>
      <c r="H161" s="45">
        <v>25</v>
      </c>
      <c r="I161" s="45">
        <f t="shared" si="21"/>
        <v>1004.5</v>
      </c>
      <c r="J161" s="45">
        <f t="shared" si="22"/>
        <v>2485</v>
      </c>
      <c r="K161" s="43">
        <f t="shared" si="23"/>
        <v>385.00000000000006</v>
      </c>
      <c r="L161" s="45">
        <f t="shared" si="24"/>
        <v>1064</v>
      </c>
      <c r="M161" s="45">
        <f t="shared" si="25"/>
        <v>2481.5</v>
      </c>
      <c r="N161" s="44">
        <v>1190.1199999999999</v>
      </c>
      <c r="O161" s="45">
        <f t="shared" si="26"/>
        <v>8610.119999999999</v>
      </c>
      <c r="P161" s="45">
        <f t="shared" si="27"/>
        <v>3283.62</v>
      </c>
      <c r="Q161" s="45">
        <f t="shared" si="28"/>
        <v>5351.5</v>
      </c>
      <c r="R161" s="45">
        <f t="shared" si="29"/>
        <v>31716.38</v>
      </c>
      <c r="S161" s="46">
        <v>111</v>
      </c>
    </row>
    <row r="162" spans="1:19" s="47" customFormat="1" ht="33.950000000000003" customHeight="1" x14ac:dyDescent="0.2">
      <c r="A162" s="40">
        <f t="shared" si="20"/>
        <v>158</v>
      </c>
      <c r="B162" s="48" t="s">
        <v>238</v>
      </c>
      <c r="C162" s="48" t="s">
        <v>34</v>
      </c>
      <c r="D162" s="48" t="s">
        <v>348</v>
      </c>
      <c r="E162" s="49" t="s">
        <v>260</v>
      </c>
      <c r="F162" s="38">
        <v>35000</v>
      </c>
      <c r="G162" s="50"/>
      <c r="H162" s="45">
        <v>25</v>
      </c>
      <c r="I162" s="45">
        <f t="shared" si="21"/>
        <v>1004.5</v>
      </c>
      <c r="J162" s="45">
        <f t="shared" si="22"/>
        <v>2485</v>
      </c>
      <c r="K162" s="43">
        <f t="shared" si="23"/>
        <v>385.00000000000006</v>
      </c>
      <c r="L162" s="45">
        <f t="shared" si="24"/>
        <v>1064</v>
      </c>
      <c r="M162" s="45">
        <f t="shared" si="25"/>
        <v>2481.5</v>
      </c>
      <c r="N162" s="44"/>
      <c r="O162" s="45">
        <f t="shared" si="26"/>
        <v>7420</v>
      </c>
      <c r="P162" s="45">
        <f t="shared" si="27"/>
        <v>2093.5</v>
      </c>
      <c r="Q162" s="45">
        <f t="shared" si="28"/>
        <v>5351.5</v>
      </c>
      <c r="R162" s="45">
        <f t="shared" si="29"/>
        <v>32906.5</v>
      </c>
      <c r="S162" s="46">
        <v>111</v>
      </c>
    </row>
    <row r="163" spans="1:19" s="47" customFormat="1" ht="33.950000000000003" customHeight="1" x14ac:dyDescent="0.2">
      <c r="A163" s="40">
        <f t="shared" si="20"/>
        <v>159</v>
      </c>
      <c r="B163" s="48" t="s">
        <v>240</v>
      </c>
      <c r="C163" s="48" t="s">
        <v>34</v>
      </c>
      <c r="D163" s="48" t="s">
        <v>348</v>
      </c>
      <c r="E163" s="49" t="s">
        <v>258</v>
      </c>
      <c r="F163" s="51">
        <v>35000</v>
      </c>
      <c r="G163" s="50"/>
      <c r="H163" s="45">
        <v>25</v>
      </c>
      <c r="I163" s="45">
        <f t="shared" si="21"/>
        <v>1004.5</v>
      </c>
      <c r="J163" s="45">
        <f t="shared" si="22"/>
        <v>2485</v>
      </c>
      <c r="K163" s="43">
        <f t="shared" si="23"/>
        <v>385.00000000000006</v>
      </c>
      <c r="L163" s="45">
        <f t="shared" si="24"/>
        <v>1064</v>
      </c>
      <c r="M163" s="45">
        <f t="shared" si="25"/>
        <v>2481.5</v>
      </c>
      <c r="N163" s="44"/>
      <c r="O163" s="45">
        <f t="shared" si="26"/>
        <v>7420</v>
      </c>
      <c r="P163" s="45">
        <f t="shared" si="27"/>
        <v>2093.5</v>
      </c>
      <c r="Q163" s="45">
        <f t="shared" si="28"/>
        <v>5351.5</v>
      </c>
      <c r="R163" s="45">
        <f t="shared" si="29"/>
        <v>32906.5</v>
      </c>
      <c r="S163" s="46">
        <v>111</v>
      </c>
    </row>
    <row r="164" spans="1:19" s="47" customFormat="1" ht="33.950000000000003" customHeight="1" x14ac:dyDescent="0.2">
      <c r="A164" s="40">
        <f t="shared" si="20"/>
        <v>160</v>
      </c>
      <c r="B164" s="48" t="s">
        <v>245</v>
      </c>
      <c r="C164" s="48" t="s">
        <v>34</v>
      </c>
      <c r="D164" s="48" t="s">
        <v>348</v>
      </c>
      <c r="E164" s="49" t="s">
        <v>258</v>
      </c>
      <c r="F164" s="38">
        <v>35000</v>
      </c>
      <c r="G164" s="50"/>
      <c r="H164" s="45">
        <v>25</v>
      </c>
      <c r="I164" s="45">
        <f t="shared" si="21"/>
        <v>1004.5</v>
      </c>
      <c r="J164" s="45">
        <f t="shared" si="22"/>
        <v>2485</v>
      </c>
      <c r="K164" s="43">
        <f t="shared" si="23"/>
        <v>385.00000000000006</v>
      </c>
      <c r="L164" s="45">
        <f t="shared" si="24"/>
        <v>1064</v>
      </c>
      <c r="M164" s="45">
        <f t="shared" si="25"/>
        <v>2481.5</v>
      </c>
      <c r="N164" s="44"/>
      <c r="O164" s="45">
        <f t="shared" si="26"/>
        <v>7420</v>
      </c>
      <c r="P164" s="45">
        <f t="shared" si="27"/>
        <v>2093.5</v>
      </c>
      <c r="Q164" s="45">
        <f t="shared" si="28"/>
        <v>5351.5</v>
      </c>
      <c r="R164" s="45">
        <f t="shared" si="29"/>
        <v>32906.5</v>
      </c>
      <c r="S164" s="46">
        <v>111</v>
      </c>
    </row>
    <row r="165" spans="1:19" s="47" customFormat="1" ht="33.950000000000003" customHeight="1" x14ac:dyDescent="0.2">
      <c r="A165" s="40">
        <f t="shared" si="20"/>
        <v>161</v>
      </c>
      <c r="B165" s="48" t="s">
        <v>246</v>
      </c>
      <c r="C165" s="48" t="s">
        <v>34</v>
      </c>
      <c r="D165" s="48" t="s">
        <v>348</v>
      </c>
      <c r="E165" s="49" t="s">
        <v>260</v>
      </c>
      <c r="F165" s="38">
        <v>35000</v>
      </c>
      <c r="G165" s="50"/>
      <c r="H165" s="45">
        <v>25</v>
      </c>
      <c r="I165" s="45">
        <f t="shared" si="21"/>
        <v>1004.5</v>
      </c>
      <c r="J165" s="45">
        <f t="shared" si="22"/>
        <v>2485</v>
      </c>
      <c r="K165" s="43">
        <f t="shared" si="23"/>
        <v>385.00000000000006</v>
      </c>
      <c r="L165" s="45">
        <f t="shared" si="24"/>
        <v>1064</v>
      </c>
      <c r="M165" s="45">
        <f t="shared" si="25"/>
        <v>2481.5</v>
      </c>
      <c r="N165" s="44">
        <v>1190.1199999999999</v>
      </c>
      <c r="O165" s="45">
        <f t="shared" si="26"/>
        <v>8610.119999999999</v>
      </c>
      <c r="P165" s="45">
        <f t="shared" si="27"/>
        <v>3283.62</v>
      </c>
      <c r="Q165" s="45">
        <f t="shared" si="28"/>
        <v>5351.5</v>
      </c>
      <c r="R165" s="45">
        <f t="shared" si="29"/>
        <v>31716.38</v>
      </c>
      <c r="S165" s="46">
        <v>111</v>
      </c>
    </row>
    <row r="166" spans="1:19" s="47" customFormat="1" ht="33.950000000000003" customHeight="1" x14ac:dyDescent="0.2">
      <c r="A166" s="40">
        <f t="shared" si="20"/>
        <v>162</v>
      </c>
      <c r="B166" s="48" t="s">
        <v>249</v>
      </c>
      <c r="C166" s="48" t="s">
        <v>34</v>
      </c>
      <c r="D166" s="92" t="s">
        <v>348</v>
      </c>
      <c r="E166" s="49" t="s">
        <v>258</v>
      </c>
      <c r="F166" s="38">
        <v>35000</v>
      </c>
      <c r="G166" s="50"/>
      <c r="H166" s="45">
        <v>25</v>
      </c>
      <c r="I166" s="45">
        <f t="shared" si="21"/>
        <v>1004.5</v>
      </c>
      <c r="J166" s="45">
        <f t="shared" si="22"/>
        <v>2485</v>
      </c>
      <c r="K166" s="43">
        <f t="shared" si="23"/>
        <v>385.00000000000006</v>
      </c>
      <c r="L166" s="45">
        <f t="shared" si="24"/>
        <v>1064</v>
      </c>
      <c r="M166" s="45">
        <f t="shared" si="25"/>
        <v>2481.5</v>
      </c>
      <c r="N166" s="44"/>
      <c r="O166" s="45">
        <f t="shared" si="26"/>
        <v>7420</v>
      </c>
      <c r="P166" s="45">
        <f t="shared" si="27"/>
        <v>2093.5</v>
      </c>
      <c r="Q166" s="45">
        <f t="shared" si="28"/>
        <v>5351.5</v>
      </c>
      <c r="R166" s="45">
        <f t="shared" si="29"/>
        <v>32906.5</v>
      </c>
      <c r="S166" s="46">
        <v>111</v>
      </c>
    </row>
    <row r="167" spans="1:19" s="47" customFormat="1" ht="33.950000000000003" customHeight="1" x14ac:dyDescent="0.2">
      <c r="A167" s="40">
        <f t="shared" si="20"/>
        <v>163</v>
      </c>
      <c r="B167" s="48" t="s">
        <v>33</v>
      </c>
      <c r="C167" s="48" t="s">
        <v>34</v>
      </c>
      <c r="D167" s="91" t="s">
        <v>58</v>
      </c>
      <c r="E167" s="49" t="s">
        <v>258</v>
      </c>
      <c r="F167" s="38">
        <v>26250</v>
      </c>
      <c r="G167" s="50"/>
      <c r="H167" s="45">
        <v>25</v>
      </c>
      <c r="I167" s="45">
        <f t="shared" si="21"/>
        <v>753.375</v>
      </c>
      <c r="J167" s="45">
        <f t="shared" si="22"/>
        <v>1863.7499999999998</v>
      </c>
      <c r="K167" s="43">
        <f t="shared" si="23"/>
        <v>288.75000000000006</v>
      </c>
      <c r="L167" s="45">
        <f t="shared" si="24"/>
        <v>798</v>
      </c>
      <c r="M167" s="45">
        <f t="shared" si="25"/>
        <v>1861.1250000000002</v>
      </c>
      <c r="N167" s="44"/>
      <c r="O167" s="45">
        <f t="shared" si="26"/>
        <v>5565</v>
      </c>
      <c r="P167" s="45">
        <f t="shared" si="27"/>
        <v>1576.375</v>
      </c>
      <c r="Q167" s="45">
        <f t="shared" si="28"/>
        <v>4013.625</v>
      </c>
      <c r="R167" s="45">
        <f t="shared" si="29"/>
        <v>24673.625</v>
      </c>
      <c r="S167" s="46">
        <v>111</v>
      </c>
    </row>
    <row r="168" spans="1:19" s="47" customFormat="1" ht="33.950000000000003" customHeight="1" x14ac:dyDescent="0.2">
      <c r="A168" s="40">
        <f t="shared" si="20"/>
        <v>164</v>
      </c>
      <c r="B168" s="48" t="s">
        <v>57</v>
      </c>
      <c r="C168" s="48" t="s">
        <v>34</v>
      </c>
      <c r="D168" s="91" t="s">
        <v>58</v>
      </c>
      <c r="E168" s="49" t="s">
        <v>258</v>
      </c>
      <c r="F168" s="51">
        <v>26250</v>
      </c>
      <c r="G168" s="50"/>
      <c r="H168" s="45">
        <v>25</v>
      </c>
      <c r="I168" s="45">
        <f t="shared" si="21"/>
        <v>753.375</v>
      </c>
      <c r="J168" s="45">
        <f t="shared" si="22"/>
        <v>1863.7499999999998</v>
      </c>
      <c r="K168" s="43">
        <f t="shared" si="23"/>
        <v>288.75000000000006</v>
      </c>
      <c r="L168" s="45">
        <f t="shared" si="24"/>
        <v>798</v>
      </c>
      <c r="M168" s="45">
        <f t="shared" si="25"/>
        <v>1861.1250000000002</v>
      </c>
      <c r="N168" s="44"/>
      <c r="O168" s="45">
        <f t="shared" si="26"/>
        <v>5565</v>
      </c>
      <c r="P168" s="45">
        <f t="shared" si="27"/>
        <v>1576.375</v>
      </c>
      <c r="Q168" s="45">
        <f t="shared" si="28"/>
        <v>4013.625</v>
      </c>
      <c r="R168" s="45">
        <f t="shared" si="29"/>
        <v>24673.625</v>
      </c>
      <c r="S168" s="46">
        <v>111</v>
      </c>
    </row>
    <row r="169" spans="1:19" s="47" customFormat="1" ht="33.950000000000003" customHeight="1" x14ac:dyDescent="0.2">
      <c r="A169" s="40">
        <f t="shared" si="20"/>
        <v>165</v>
      </c>
      <c r="B169" s="48" t="s">
        <v>95</v>
      </c>
      <c r="C169" s="48" t="s">
        <v>34</v>
      </c>
      <c r="D169" s="91" t="s">
        <v>58</v>
      </c>
      <c r="E169" s="49" t="s">
        <v>258</v>
      </c>
      <c r="F169" s="38">
        <v>26250</v>
      </c>
      <c r="G169" s="50"/>
      <c r="H169" s="45">
        <v>25</v>
      </c>
      <c r="I169" s="45">
        <f t="shared" si="21"/>
        <v>753.375</v>
      </c>
      <c r="J169" s="45">
        <f t="shared" si="22"/>
        <v>1863.7499999999998</v>
      </c>
      <c r="K169" s="43">
        <f t="shared" si="23"/>
        <v>288.75000000000006</v>
      </c>
      <c r="L169" s="45">
        <f t="shared" si="24"/>
        <v>798</v>
      </c>
      <c r="M169" s="45">
        <f t="shared" si="25"/>
        <v>1861.1250000000002</v>
      </c>
      <c r="N169" s="44"/>
      <c r="O169" s="45">
        <f t="shared" si="26"/>
        <v>5565</v>
      </c>
      <c r="P169" s="45">
        <f t="shared" si="27"/>
        <v>1576.375</v>
      </c>
      <c r="Q169" s="45">
        <f t="shared" si="28"/>
        <v>4013.625</v>
      </c>
      <c r="R169" s="45">
        <f t="shared" si="29"/>
        <v>24673.625</v>
      </c>
      <c r="S169" s="46">
        <v>111</v>
      </c>
    </row>
    <row r="170" spans="1:19" s="47" customFormat="1" ht="33.950000000000003" customHeight="1" x14ac:dyDescent="0.2">
      <c r="A170" s="40">
        <f t="shared" si="20"/>
        <v>166</v>
      </c>
      <c r="B170" s="48" t="s">
        <v>113</v>
      </c>
      <c r="C170" s="48" t="s">
        <v>34</v>
      </c>
      <c r="D170" s="48" t="s">
        <v>58</v>
      </c>
      <c r="E170" s="49" t="s">
        <v>258</v>
      </c>
      <c r="F170" s="38">
        <v>22000</v>
      </c>
      <c r="G170" s="50"/>
      <c r="H170" s="45">
        <v>25</v>
      </c>
      <c r="I170" s="45">
        <f t="shared" si="21"/>
        <v>631.4</v>
      </c>
      <c r="J170" s="45">
        <f t="shared" si="22"/>
        <v>1561.9999999999998</v>
      </c>
      <c r="K170" s="43">
        <f t="shared" si="23"/>
        <v>242.00000000000003</v>
      </c>
      <c r="L170" s="45">
        <f t="shared" si="24"/>
        <v>668.8</v>
      </c>
      <c r="M170" s="45">
        <f t="shared" si="25"/>
        <v>1559.8000000000002</v>
      </c>
      <c r="N170" s="44">
        <v>2380.2399999999998</v>
      </c>
      <c r="O170" s="45">
        <f t="shared" si="26"/>
        <v>7044.24</v>
      </c>
      <c r="P170" s="45">
        <f t="shared" si="27"/>
        <v>3705.4399999999996</v>
      </c>
      <c r="Q170" s="45">
        <f t="shared" si="28"/>
        <v>3363.8</v>
      </c>
      <c r="R170" s="45">
        <f t="shared" si="29"/>
        <v>18294.560000000001</v>
      </c>
      <c r="S170" s="46">
        <v>111</v>
      </c>
    </row>
    <row r="171" spans="1:19" s="47" customFormat="1" ht="33.950000000000003" customHeight="1" x14ac:dyDescent="0.2">
      <c r="A171" s="40">
        <f t="shared" si="20"/>
        <v>167</v>
      </c>
      <c r="B171" s="48" t="s">
        <v>159</v>
      </c>
      <c r="C171" s="48" t="s">
        <v>34</v>
      </c>
      <c r="D171" s="91" t="s">
        <v>355</v>
      </c>
      <c r="E171" s="49" t="s">
        <v>258</v>
      </c>
      <c r="F171" s="38">
        <v>16500</v>
      </c>
      <c r="G171" s="50"/>
      <c r="H171" s="45">
        <v>25</v>
      </c>
      <c r="I171" s="45">
        <f t="shared" si="21"/>
        <v>473.55</v>
      </c>
      <c r="J171" s="45">
        <f t="shared" si="22"/>
        <v>1171.5</v>
      </c>
      <c r="K171" s="43">
        <f t="shared" si="23"/>
        <v>181.50000000000003</v>
      </c>
      <c r="L171" s="45">
        <f t="shared" si="24"/>
        <v>501.6</v>
      </c>
      <c r="M171" s="45">
        <f t="shared" si="25"/>
        <v>1169.8500000000001</v>
      </c>
      <c r="N171" s="44"/>
      <c r="O171" s="45">
        <f t="shared" si="26"/>
        <v>3498</v>
      </c>
      <c r="P171" s="45">
        <f t="shared" si="27"/>
        <v>1000.1500000000001</v>
      </c>
      <c r="Q171" s="45">
        <f t="shared" si="28"/>
        <v>2522.8500000000004</v>
      </c>
      <c r="R171" s="45">
        <f t="shared" si="29"/>
        <v>15499.85</v>
      </c>
      <c r="S171" s="46">
        <v>111</v>
      </c>
    </row>
    <row r="172" spans="1:19" s="47" customFormat="1" ht="33.950000000000003" customHeight="1" x14ac:dyDescent="0.2">
      <c r="A172" s="40">
        <f t="shared" si="20"/>
        <v>168</v>
      </c>
      <c r="B172" s="48" t="s">
        <v>162</v>
      </c>
      <c r="C172" s="48" t="s">
        <v>34</v>
      </c>
      <c r="D172" s="48" t="s">
        <v>125</v>
      </c>
      <c r="E172" s="49" t="s">
        <v>260</v>
      </c>
      <c r="F172" s="38">
        <v>23100</v>
      </c>
      <c r="G172" s="50"/>
      <c r="H172" s="45">
        <v>25</v>
      </c>
      <c r="I172" s="45">
        <f t="shared" si="21"/>
        <v>662.97</v>
      </c>
      <c r="J172" s="45">
        <f t="shared" si="22"/>
        <v>1640.1</v>
      </c>
      <c r="K172" s="43">
        <f t="shared" si="23"/>
        <v>254.10000000000002</v>
      </c>
      <c r="L172" s="45">
        <f t="shared" si="24"/>
        <v>702.24</v>
      </c>
      <c r="M172" s="45">
        <f t="shared" si="25"/>
        <v>1637.7900000000002</v>
      </c>
      <c r="N172" s="44"/>
      <c r="O172" s="45">
        <f t="shared" si="26"/>
        <v>4897.2</v>
      </c>
      <c r="P172" s="45">
        <f t="shared" si="27"/>
        <v>1390.21</v>
      </c>
      <c r="Q172" s="45">
        <f t="shared" si="28"/>
        <v>3531.99</v>
      </c>
      <c r="R172" s="45">
        <f t="shared" si="29"/>
        <v>21709.79</v>
      </c>
      <c r="S172" s="46">
        <v>111</v>
      </c>
    </row>
    <row r="173" spans="1:19" s="47" customFormat="1" ht="33.950000000000003" customHeight="1" x14ac:dyDescent="0.2">
      <c r="A173" s="40">
        <f t="shared" si="20"/>
        <v>169</v>
      </c>
      <c r="B173" s="48" t="s">
        <v>166</v>
      </c>
      <c r="C173" s="48" t="s">
        <v>34</v>
      </c>
      <c r="D173" s="48" t="s">
        <v>40</v>
      </c>
      <c r="E173" s="49" t="s">
        <v>260</v>
      </c>
      <c r="F173" s="38">
        <v>28875</v>
      </c>
      <c r="G173" s="50"/>
      <c r="H173" s="45">
        <v>25</v>
      </c>
      <c r="I173" s="45">
        <f t="shared" si="21"/>
        <v>828.71249999999998</v>
      </c>
      <c r="J173" s="45">
        <f t="shared" si="22"/>
        <v>2050.125</v>
      </c>
      <c r="K173" s="43">
        <f t="shared" si="23"/>
        <v>317.62500000000006</v>
      </c>
      <c r="L173" s="45">
        <f t="shared" si="24"/>
        <v>877.8</v>
      </c>
      <c r="M173" s="45">
        <f t="shared" si="25"/>
        <v>2047.2375000000002</v>
      </c>
      <c r="N173" s="44"/>
      <c r="O173" s="45">
        <f t="shared" si="26"/>
        <v>6121.5</v>
      </c>
      <c r="P173" s="45">
        <f t="shared" si="27"/>
        <v>1731.5124999999998</v>
      </c>
      <c r="Q173" s="45">
        <f t="shared" si="28"/>
        <v>4414.9875000000002</v>
      </c>
      <c r="R173" s="45">
        <f t="shared" si="29"/>
        <v>27143.487499999999</v>
      </c>
      <c r="S173" s="46">
        <v>111</v>
      </c>
    </row>
    <row r="174" spans="1:19" s="47" customFormat="1" ht="33.950000000000003" customHeight="1" x14ac:dyDescent="0.2">
      <c r="A174" s="40">
        <f t="shared" si="20"/>
        <v>170</v>
      </c>
      <c r="B174" s="48" t="s">
        <v>188</v>
      </c>
      <c r="C174" s="48" t="s">
        <v>34</v>
      </c>
      <c r="D174" s="91" t="s">
        <v>355</v>
      </c>
      <c r="E174" s="49" t="s">
        <v>258</v>
      </c>
      <c r="F174" s="38">
        <v>26250</v>
      </c>
      <c r="G174" s="50"/>
      <c r="H174" s="45">
        <v>25</v>
      </c>
      <c r="I174" s="45">
        <f t="shared" si="21"/>
        <v>753.375</v>
      </c>
      <c r="J174" s="45">
        <f t="shared" si="22"/>
        <v>1863.7499999999998</v>
      </c>
      <c r="K174" s="43">
        <f t="shared" si="23"/>
        <v>288.75000000000006</v>
      </c>
      <c r="L174" s="45">
        <f t="shared" si="24"/>
        <v>798</v>
      </c>
      <c r="M174" s="45">
        <f t="shared" si="25"/>
        <v>1861.1250000000002</v>
      </c>
      <c r="N174" s="44"/>
      <c r="O174" s="45">
        <f t="shared" si="26"/>
        <v>5565</v>
      </c>
      <c r="P174" s="45">
        <f t="shared" si="27"/>
        <v>1576.375</v>
      </c>
      <c r="Q174" s="45">
        <f t="shared" si="28"/>
        <v>4013.625</v>
      </c>
      <c r="R174" s="45">
        <f t="shared" si="29"/>
        <v>24673.625</v>
      </c>
      <c r="S174" s="46">
        <v>111</v>
      </c>
    </row>
    <row r="175" spans="1:19" s="47" customFormat="1" ht="33.950000000000003" customHeight="1" x14ac:dyDescent="0.2">
      <c r="A175" s="40">
        <f t="shared" si="20"/>
        <v>171</v>
      </c>
      <c r="B175" s="48" t="s">
        <v>213</v>
      </c>
      <c r="C175" s="48" t="s">
        <v>34</v>
      </c>
      <c r="D175" s="48" t="s">
        <v>40</v>
      </c>
      <c r="E175" s="49" t="s">
        <v>260</v>
      </c>
      <c r="F175" s="38">
        <v>28875</v>
      </c>
      <c r="G175" s="50"/>
      <c r="H175" s="45">
        <v>25</v>
      </c>
      <c r="I175" s="45">
        <f t="shared" si="21"/>
        <v>828.71249999999998</v>
      </c>
      <c r="J175" s="45">
        <f t="shared" si="22"/>
        <v>2050.125</v>
      </c>
      <c r="K175" s="43">
        <f t="shared" si="23"/>
        <v>317.62500000000006</v>
      </c>
      <c r="L175" s="45">
        <f t="shared" si="24"/>
        <v>877.8</v>
      </c>
      <c r="M175" s="45">
        <f t="shared" si="25"/>
        <v>2047.2375000000002</v>
      </c>
      <c r="N175" s="44"/>
      <c r="O175" s="45">
        <f t="shared" si="26"/>
        <v>6121.5</v>
      </c>
      <c r="P175" s="45">
        <f t="shared" si="27"/>
        <v>1731.5124999999998</v>
      </c>
      <c r="Q175" s="45">
        <f t="shared" si="28"/>
        <v>4414.9875000000002</v>
      </c>
      <c r="R175" s="45">
        <f t="shared" si="29"/>
        <v>27143.487499999999</v>
      </c>
      <c r="S175" s="46">
        <v>111</v>
      </c>
    </row>
    <row r="176" spans="1:19" s="47" customFormat="1" ht="33.950000000000003" customHeight="1" x14ac:dyDescent="0.2">
      <c r="A176" s="40">
        <f t="shared" si="20"/>
        <v>172</v>
      </c>
      <c r="B176" s="41" t="s">
        <v>305</v>
      </c>
      <c r="C176" s="48" t="s">
        <v>34</v>
      </c>
      <c r="D176" s="91" t="s">
        <v>355</v>
      </c>
      <c r="E176" s="42" t="s">
        <v>258</v>
      </c>
      <c r="F176" s="43">
        <v>26250</v>
      </c>
      <c r="G176" s="44"/>
      <c r="H176" s="45">
        <v>25</v>
      </c>
      <c r="I176" s="45">
        <f t="shared" si="21"/>
        <v>753.375</v>
      </c>
      <c r="J176" s="45">
        <f t="shared" si="22"/>
        <v>1863.7499999999998</v>
      </c>
      <c r="K176" s="43">
        <f t="shared" si="23"/>
        <v>288.75000000000006</v>
      </c>
      <c r="L176" s="45">
        <f t="shared" si="24"/>
        <v>798</v>
      </c>
      <c r="M176" s="45">
        <f t="shared" si="25"/>
        <v>1861.1250000000002</v>
      </c>
      <c r="N176" s="44"/>
      <c r="O176" s="45">
        <f t="shared" si="26"/>
        <v>5565</v>
      </c>
      <c r="P176" s="45">
        <f t="shared" si="27"/>
        <v>1576.375</v>
      </c>
      <c r="Q176" s="45">
        <f t="shared" si="28"/>
        <v>4013.625</v>
      </c>
      <c r="R176" s="45">
        <f t="shared" si="29"/>
        <v>24673.625</v>
      </c>
      <c r="S176" s="46">
        <v>111</v>
      </c>
    </row>
    <row r="177" spans="1:19" s="47" customFormat="1" ht="33.950000000000003" customHeight="1" x14ac:dyDescent="0.2">
      <c r="A177" s="40">
        <f t="shared" si="20"/>
        <v>173</v>
      </c>
      <c r="B177" s="48" t="s">
        <v>290</v>
      </c>
      <c r="C177" s="48" t="s">
        <v>349</v>
      </c>
      <c r="D177" s="48" t="s">
        <v>183</v>
      </c>
      <c r="E177" s="49" t="s">
        <v>260</v>
      </c>
      <c r="F177" s="38">
        <v>110000</v>
      </c>
      <c r="G177" s="50">
        <v>14457.62</v>
      </c>
      <c r="H177" s="45">
        <v>25</v>
      </c>
      <c r="I177" s="45">
        <f t="shared" si="21"/>
        <v>3157</v>
      </c>
      <c r="J177" s="45">
        <f t="shared" si="22"/>
        <v>7809.9999999999991</v>
      </c>
      <c r="K177" s="43">
        <f t="shared" si="23"/>
        <v>1210.0000000000002</v>
      </c>
      <c r="L177" s="45">
        <f t="shared" si="24"/>
        <v>3344</v>
      </c>
      <c r="M177" s="45">
        <f t="shared" si="25"/>
        <v>7799.0000000000009</v>
      </c>
      <c r="N177" s="44"/>
      <c r="O177" s="45">
        <f t="shared" si="26"/>
        <v>23320</v>
      </c>
      <c r="P177" s="45">
        <f t="shared" si="27"/>
        <v>20983.620000000003</v>
      </c>
      <c r="Q177" s="45">
        <f t="shared" si="28"/>
        <v>16819</v>
      </c>
      <c r="R177" s="45">
        <f t="shared" si="29"/>
        <v>89016.38</v>
      </c>
      <c r="S177" s="46">
        <v>111</v>
      </c>
    </row>
    <row r="178" spans="1:19" s="47" customFormat="1" ht="33.950000000000003" customHeight="1" x14ac:dyDescent="0.2">
      <c r="A178" s="40">
        <f t="shared" si="20"/>
        <v>174</v>
      </c>
      <c r="B178" s="48" t="s">
        <v>278</v>
      </c>
      <c r="C178" s="92" t="s">
        <v>349</v>
      </c>
      <c r="D178" s="91" t="s">
        <v>344</v>
      </c>
      <c r="E178" s="49" t="s">
        <v>258</v>
      </c>
      <c r="F178" s="38">
        <v>50000</v>
      </c>
      <c r="G178" s="50">
        <v>1496.96</v>
      </c>
      <c r="H178" s="45">
        <v>25</v>
      </c>
      <c r="I178" s="45">
        <f t="shared" si="21"/>
        <v>1435</v>
      </c>
      <c r="J178" s="45">
        <f t="shared" si="22"/>
        <v>3549.9999999999995</v>
      </c>
      <c r="K178" s="43">
        <f t="shared" si="23"/>
        <v>550</v>
      </c>
      <c r="L178" s="45">
        <f t="shared" si="24"/>
        <v>1520</v>
      </c>
      <c r="M178" s="45">
        <f t="shared" si="25"/>
        <v>3545.0000000000005</v>
      </c>
      <c r="N178" s="44">
        <v>2380.2399999999998</v>
      </c>
      <c r="O178" s="45">
        <f t="shared" si="26"/>
        <v>12980.24</v>
      </c>
      <c r="P178" s="45">
        <f t="shared" si="27"/>
        <v>6857.2</v>
      </c>
      <c r="Q178" s="45">
        <f t="shared" si="28"/>
        <v>7645</v>
      </c>
      <c r="R178" s="45">
        <f t="shared" si="29"/>
        <v>43142.8</v>
      </c>
      <c r="S178" s="46">
        <v>111</v>
      </c>
    </row>
    <row r="179" spans="1:19" s="47" customFormat="1" ht="33.950000000000003" customHeight="1" x14ac:dyDescent="0.2">
      <c r="A179" s="40">
        <f t="shared" si="20"/>
        <v>175</v>
      </c>
      <c r="B179" s="48" t="s">
        <v>116</v>
      </c>
      <c r="C179" s="92" t="s">
        <v>349</v>
      </c>
      <c r="D179" s="48" t="s">
        <v>354</v>
      </c>
      <c r="E179" s="49" t="s">
        <v>260</v>
      </c>
      <c r="F179" s="38">
        <v>25987.5</v>
      </c>
      <c r="G179" s="50"/>
      <c r="H179" s="45">
        <v>25</v>
      </c>
      <c r="I179" s="45">
        <f t="shared" si="21"/>
        <v>745.84124999999995</v>
      </c>
      <c r="J179" s="45">
        <f t="shared" si="22"/>
        <v>1845.1124999999997</v>
      </c>
      <c r="K179" s="43">
        <f t="shared" si="23"/>
        <v>285.86250000000001</v>
      </c>
      <c r="L179" s="45">
        <f t="shared" si="24"/>
        <v>790.02</v>
      </c>
      <c r="M179" s="45">
        <f t="shared" si="25"/>
        <v>1842.5137500000001</v>
      </c>
      <c r="N179" s="44"/>
      <c r="O179" s="45">
        <f t="shared" si="26"/>
        <v>5509.35</v>
      </c>
      <c r="P179" s="45">
        <f t="shared" si="27"/>
        <v>1560.8612499999999</v>
      </c>
      <c r="Q179" s="45">
        <f t="shared" si="28"/>
        <v>3973.48875</v>
      </c>
      <c r="R179" s="45">
        <f t="shared" si="29"/>
        <v>24426.638749999998</v>
      </c>
      <c r="S179" s="46">
        <v>111</v>
      </c>
    </row>
    <row r="180" spans="1:19" s="47" customFormat="1" ht="33.950000000000003" customHeight="1" x14ac:dyDescent="0.2">
      <c r="A180" s="40">
        <f t="shared" si="20"/>
        <v>176</v>
      </c>
      <c r="B180" s="48" t="s">
        <v>139</v>
      </c>
      <c r="C180" s="92" t="s">
        <v>349</v>
      </c>
      <c r="D180" s="48" t="s">
        <v>354</v>
      </c>
      <c r="E180" s="49" t="s">
        <v>260</v>
      </c>
      <c r="F180" s="38">
        <v>23625</v>
      </c>
      <c r="G180" s="50"/>
      <c r="H180" s="45">
        <v>25</v>
      </c>
      <c r="I180" s="45">
        <f t="shared" si="21"/>
        <v>678.03750000000002</v>
      </c>
      <c r="J180" s="45">
        <f t="shared" si="22"/>
        <v>1677.3749999999998</v>
      </c>
      <c r="K180" s="43">
        <f t="shared" si="23"/>
        <v>259.875</v>
      </c>
      <c r="L180" s="45">
        <f t="shared" si="24"/>
        <v>718.2</v>
      </c>
      <c r="M180" s="45">
        <f t="shared" si="25"/>
        <v>1675.0125</v>
      </c>
      <c r="N180" s="44"/>
      <c r="O180" s="45">
        <f t="shared" si="26"/>
        <v>5008.5</v>
      </c>
      <c r="P180" s="45">
        <f t="shared" si="27"/>
        <v>1421.2375000000002</v>
      </c>
      <c r="Q180" s="45">
        <f t="shared" si="28"/>
        <v>3612.2624999999998</v>
      </c>
      <c r="R180" s="45">
        <f t="shared" si="29"/>
        <v>22203.762500000001</v>
      </c>
      <c r="S180" s="46">
        <v>111</v>
      </c>
    </row>
    <row r="181" spans="1:19" s="47" customFormat="1" ht="33.950000000000003" customHeight="1" x14ac:dyDescent="0.2">
      <c r="A181" s="40">
        <f t="shared" si="20"/>
        <v>177</v>
      </c>
      <c r="B181" s="48" t="s">
        <v>322</v>
      </c>
      <c r="C181" s="48" t="s">
        <v>349</v>
      </c>
      <c r="D181" s="48" t="s">
        <v>125</v>
      </c>
      <c r="E181" s="49" t="s">
        <v>258</v>
      </c>
      <c r="F181" s="38">
        <v>26000</v>
      </c>
      <c r="G181" s="50"/>
      <c r="H181" s="45">
        <v>25</v>
      </c>
      <c r="I181" s="45">
        <f t="shared" si="21"/>
        <v>746.2</v>
      </c>
      <c r="J181" s="45">
        <f t="shared" si="22"/>
        <v>1845.9999999999998</v>
      </c>
      <c r="K181" s="43">
        <f t="shared" si="23"/>
        <v>286.00000000000006</v>
      </c>
      <c r="L181" s="45">
        <f t="shared" si="24"/>
        <v>790.4</v>
      </c>
      <c r="M181" s="45">
        <f t="shared" si="25"/>
        <v>1843.4</v>
      </c>
      <c r="N181" s="44"/>
      <c r="O181" s="45">
        <f t="shared" si="26"/>
        <v>5512</v>
      </c>
      <c r="P181" s="45">
        <f t="shared" si="27"/>
        <v>1561.6</v>
      </c>
      <c r="Q181" s="45">
        <f t="shared" si="28"/>
        <v>3975.4</v>
      </c>
      <c r="R181" s="45">
        <f t="shared" si="29"/>
        <v>24438.400000000001</v>
      </c>
      <c r="S181" s="46">
        <v>111</v>
      </c>
    </row>
    <row r="182" spans="1:19" s="47" customFormat="1" ht="33.950000000000003" customHeight="1" x14ac:dyDescent="0.2">
      <c r="A182" s="40">
        <f t="shared" si="20"/>
        <v>178</v>
      </c>
      <c r="B182" s="48" t="s">
        <v>158</v>
      </c>
      <c r="C182" s="48" t="s">
        <v>283</v>
      </c>
      <c r="D182" s="48" t="s">
        <v>295</v>
      </c>
      <c r="E182" s="49" t="s">
        <v>260</v>
      </c>
      <c r="F182" s="38">
        <v>70000</v>
      </c>
      <c r="G182" s="50">
        <v>5130.45</v>
      </c>
      <c r="H182" s="45">
        <v>25</v>
      </c>
      <c r="I182" s="45">
        <f t="shared" si="21"/>
        <v>2009</v>
      </c>
      <c r="J182" s="45">
        <f t="shared" si="22"/>
        <v>4970</v>
      </c>
      <c r="K182" s="43">
        <f t="shared" si="23"/>
        <v>770.00000000000011</v>
      </c>
      <c r="L182" s="45">
        <f t="shared" si="24"/>
        <v>2128</v>
      </c>
      <c r="M182" s="45">
        <f t="shared" si="25"/>
        <v>4963</v>
      </c>
      <c r="N182" s="44">
        <v>1190.1199999999999</v>
      </c>
      <c r="O182" s="45">
        <f t="shared" si="26"/>
        <v>16030.119999999999</v>
      </c>
      <c r="P182" s="45">
        <f t="shared" si="27"/>
        <v>10482.57</v>
      </c>
      <c r="Q182" s="45">
        <f t="shared" si="28"/>
        <v>10703</v>
      </c>
      <c r="R182" s="45">
        <f t="shared" si="29"/>
        <v>59517.43</v>
      </c>
      <c r="S182" s="46">
        <v>111</v>
      </c>
    </row>
    <row r="183" spans="1:19" s="47" customFormat="1" ht="33.950000000000003" customHeight="1" x14ac:dyDescent="0.2">
      <c r="A183" s="40">
        <f t="shared" si="20"/>
        <v>179</v>
      </c>
      <c r="B183" s="48" t="s">
        <v>280</v>
      </c>
      <c r="C183" s="48" t="s">
        <v>283</v>
      </c>
      <c r="D183" s="48" t="s">
        <v>99</v>
      </c>
      <c r="E183" s="49" t="s">
        <v>258</v>
      </c>
      <c r="F183" s="38">
        <v>35000</v>
      </c>
      <c r="G183" s="50"/>
      <c r="H183" s="45">
        <v>25</v>
      </c>
      <c r="I183" s="45">
        <f t="shared" si="21"/>
        <v>1004.5</v>
      </c>
      <c r="J183" s="45">
        <f t="shared" si="22"/>
        <v>2485</v>
      </c>
      <c r="K183" s="43">
        <f t="shared" si="23"/>
        <v>385.00000000000006</v>
      </c>
      <c r="L183" s="45">
        <f t="shared" si="24"/>
        <v>1064</v>
      </c>
      <c r="M183" s="45">
        <f t="shared" si="25"/>
        <v>2481.5</v>
      </c>
      <c r="N183" s="44"/>
      <c r="O183" s="45">
        <f t="shared" si="26"/>
        <v>7420</v>
      </c>
      <c r="P183" s="45">
        <f t="shared" si="27"/>
        <v>2093.5</v>
      </c>
      <c r="Q183" s="45">
        <f t="shared" si="28"/>
        <v>5351.5</v>
      </c>
      <c r="R183" s="45">
        <f t="shared" si="29"/>
        <v>32906.5</v>
      </c>
      <c r="S183" s="46">
        <v>111</v>
      </c>
    </row>
    <row r="184" spans="1:19" s="47" customFormat="1" ht="33.950000000000003" customHeight="1" x14ac:dyDescent="0.2">
      <c r="A184" s="40">
        <f t="shared" si="20"/>
        <v>180</v>
      </c>
      <c r="B184" s="48" t="s">
        <v>284</v>
      </c>
      <c r="C184" s="48" t="s">
        <v>283</v>
      </c>
      <c r="D184" s="48" t="s">
        <v>99</v>
      </c>
      <c r="E184" s="49" t="s">
        <v>258</v>
      </c>
      <c r="F184" s="38">
        <v>15400</v>
      </c>
      <c r="G184" s="50"/>
      <c r="H184" s="45">
        <v>25</v>
      </c>
      <c r="I184" s="45">
        <f t="shared" si="21"/>
        <v>441.98</v>
      </c>
      <c r="J184" s="45">
        <f t="shared" si="22"/>
        <v>1093.3999999999999</v>
      </c>
      <c r="K184" s="43">
        <f t="shared" si="23"/>
        <v>169.4</v>
      </c>
      <c r="L184" s="45">
        <f t="shared" si="24"/>
        <v>468.16</v>
      </c>
      <c r="M184" s="45">
        <f t="shared" si="25"/>
        <v>1091.8600000000001</v>
      </c>
      <c r="N184" s="44"/>
      <c r="O184" s="45">
        <f t="shared" si="26"/>
        <v>3264.8</v>
      </c>
      <c r="P184" s="45">
        <f t="shared" si="27"/>
        <v>935.1400000000001</v>
      </c>
      <c r="Q184" s="45">
        <f t="shared" si="28"/>
        <v>2354.66</v>
      </c>
      <c r="R184" s="45">
        <f t="shared" si="29"/>
        <v>14464.86</v>
      </c>
      <c r="S184" s="46">
        <v>111</v>
      </c>
    </row>
    <row r="185" spans="1:19" s="47" customFormat="1" ht="33.950000000000003" customHeight="1" x14ac:dyDescent="0.2">
      <c r="A185" s="40">
        <f t="shared" si="20"/>
        <v>181</v>
      </c>
      <c r="B185" s="48" t="s">
        <v>274</v>
      </c>
      <c r="C185" s="48" t="s">
        <v>283</v>
      </c>
      <c r="D185" s="41" t="s">
        <v>58</v>
      </c>
      <c r="E185" s="49" t="s">
        <v>258</v>
      </c>
      <c r="F185" s="38">
        <v>3666.67</v>
      </c>
      <c r="G185" s="50"/>
      <c r="H185" s="45">
        <v>25</v>
      </c>
      <c r="I185" s="45">
        <f t="shared" si="21"/>
        <v>105.233429</v>
      </c>
      <c r="J185" s="45">
        <f t="shared" si="22"/>
        <v>260.33357000000001</v>
      </c>
      <c r="K185" s="43">
        <f t="shared" si="23"/>
        <v>40.333370000000002</v>
      </c>
      <c r="L185" s="45">
        <f t="shared" si="24"/>
        <v>111.466768</v>
      </c>
      <c r="M185" s="45">
        <f t="shared" si="25"/>
        <v>259.966903</v>
      </c>
      <c r="N185" s="44"/>
      <c r="O185" s="45">
        <f t="shared" si="26"/>
        <v>777.33403999999996</v>
      </c>
      <c r="P185" s="45">
        <f t="shared" si="27"/>
        <v>241.700197</v>
      </c>
      <c r="Q185" s="45">
        <f t="shared" si="28"/>
        <v>560.63384300000007</v>
      </c>
      <c r="R185" s="45">
        <f t="shared" si="29"/>
        <v>3424.969803</v>
      </c>
      <c r="S185" s="46">
        <v>111</v>
      </c>
    </row>
    <row r="186" spans="1:19" s="47" customFormat="1" ht="33.950000000000003" customHeight="1" x14ac:dyDescent="0.2">
      <c r="A186" s="40">
        <f t="shared" si="20"/>
        <v>182</v>
      </c>
      <c r="B186" s="48" t="s">
        <v>275</v>
      </c>
      <c r="C186" s="48" t="s">
        <v>283</v>
      </c>
      <c r="D186" s="41" t="s">
        <v>58</v>
      </c>
      <c r="E186" s="49" t="s">
        <v>258</v>
      </c>
      <c r="F186" s="51">
        <v>3666.67</v>
      </c>
      <c r="G186" s="50"/>
      <c r="H186" s="45">
        <v>25</v>
      </c>
      <c r="I186" s="45">
        <f t="shared" si="21"/>
        <v>105.233429</v>
      </c>
      <c r="J186" s="45">
        <f t="shared" si="22"/>
        <v>260.33357000000001</v>
      </c>
      <c r="K186" s="43">
        <f t="shared" si="23"/>
        <v>40.333370000000002</v>
      </c>
      <c r="L186" s="45">
        <f t="shared" si="24"/>
        <v>111.466768</v>
      </c>
      <c r="M186" s="45">
        <f t="shared" si="25"/>
        <v>259.966903</v>
      </c>
      <c r="N186" s="44"/>
      <c r="O186" s="45">
        <f t="shared" si="26"/>
        <v>777.33403999999996</v>
      </c>
      <c r="P186" s="45">
        <f t="shared" si="27"/>
        <v>241.700197</v>
      </c>
      <c r="Q186" s="45">
        <f t="shared" si="28"/>
        <v>560.63384300000007</v>
      </c>
      <c r="R186" s="45">
        <f t="shared" si="29"/>
        <v>3424.969803</v>
      </c>
      <c r="S186" s="46">
        <v>111</v>
      </c>
    </row>
    <row r="187" spans="1:19" s="47" customFormat="1" ht="33.950000000000003" customHeight="1" x14ac:dyDescent="0.2">
      <c r="A187" s="40">
        <f t="shared" si="20"/>
        <v>183</v>
      </c>
      <c r="B187" s="41" t="s">
        <v>146</v>
      </c>
      <c r="C187" s="48" t="s">
        <v>283</v>
      </c>
      <c r="D187" s="41" t="s">
        <v>58</v>
      </c>
      <c r="E187" s="42" t="s">
        <v>258</v>
      </c>
      <c r="F187" s="43">
        <v>22000</v>
      </c>
      <c r="G187" s="44"/>
      <c r="H187" s="45">
        <v>25</v>
      </c>
      <c r="I187" s="45">
        <f t="shared" si="21"/>
        <v>631.4</v>
      </c>
      <c r="J187" s="45">
        <f t="shared" si="22"/>
        <v>1561.9999999999998</v>
      </c>
      <c r="K187" s="43">
        <f t="shared" si="23"/>
        <v>242.00000000000003</v>
      </c>
      <c r="L187" s="45">
        <f t="shared" si="24"/>
        <v>668.8</v>
      </c>
      <c r="M187" s="45">
        <f t="shared" si="25"/>
        <v>1559.8000000000002</v>
      </c>
      <c r="N187" s="44">
        <v>1190.1199999999999</v>
      </c>
      <c r="O187" s="45">
        <f t="shared" si="26"/>
        <v>5854.12</v>
      </c>
      <c r="P187" s="45">
        <f t="shared" si="27"/>
        <v>2515.3199999999997</v>
      </c>
      <c r="Q187" s="45">
        <f t="shared" si="28"/>
        <v>3363.8</v>
      </c>
      <c r="R187" s="45">
        <f t="shared" si="29"/>
        <v>19484.68</v>
      </c>
      <c r="S187" s="46">
        <v>111</v>
      </c>
    </row>
    <row r="188" spans="1:19" s="47" customFormat="1" ht="33.950000000000003" customHeight="1" x14ac:dyDescent="0.2">
      <c r="A188" s="40">
        <f t="shared" si="20"/>
        <v>184</v>
      </c>
      <c r="B188" s="86" t="s">
        <v>282</v>
      </c>
      <c r="C188" s="48" t="s">
        <v>283</v>
      </c>
      <c r="D188" s="86" t="s">
        <v>36</v>
      </c>
      <c r="E188" s="49" t="s">
        <v>258</v>
      </c>
      <c r="F188" s="38">
        <v>26250</v>
      </c>
      <c r="G188" s="50"/>
      <c r="H188" s="45">
        <v>25</v>
      </c>
      <c r="I188" s="45">
        <f t="shared" si="21"/>
        <v>753.375</v>
      </c>
      <c r="J188" s="45">
        <f t="shared" si="22"/>
        <v>1863.7499999999998</v>
      </c>
      <c r="K188" s="43">
        <f t="shared" si="23"/>
        <v>288.75000000000006</v>
      </c>
      <c r="L188" s="45">
        <f t="shared" si="24"/>
        <v>798</v>
      </c>
      <c r="M188" s="45">
        <f t="shared" si="25"/>
        <v>1861.1250000000002</v>
      </c>
      <c r="N188" s="44"/>
      <c r="O188" s="45">
        <f t="shared" si="26"/>
        <v>5565</v>
      </c>
      <c r="P188" s="45">
        <f t="shared" si="27"/>
        <v>1576.375</v>
      </c>
      <c r="Q188" s="45">
        <f t="shared" si="28"/>
        <v>4013.625</v>
      </c>
      <c r="R188" s="45">
        <f t="shared" si="29"/>
        <v>24673.625</v>
      </c>
      <c r="S188" s="46">
        <v>111</v>
      </c>
    </row>
    <row r="189" spans="1:19" s="47" customFormat="1" ht="33.950000000000003" customHeight="1" x14ac:dyDescent="0.2">
      <c r="A189" s="40">
        <f t="shared" si="20"/>
        <v>185</v>
      </c>
      <c r="B189" s="48" t="s">
        <v>329</v>
      </c>
      <c r="C189" s="48" t="s">
        <v>283</v>
      </c>
      <c r="D189" s="41" t="s">
        <v>125</v>
      </c>
      <c r="E189" s="49" t="s">
        <v>258</v>
      </c>
      <c r="F189" s="38">
        <v>15400</v>
      </c>
      <c r="G189" s="50"/>
      <c r="H189" s="45">
        <v>25</v>
      </c>
      <c r="I189" s="45">
        <f t="shared" si="21"/>
        <v>441.98</v>
      </c>
      <c r="J189" s="45">
        <f t="shared" si="22"/>
        <v>1093.3999999999999</v>
      </c>
      <c r="K189" s="43">
        <f t="shared" si="23"/>
        <v>169.4</v>
      </c>
      <c r="L189" s="45">
        <f t="shared" si="24"/>
        <v>468.16</v>
      </c>
      <c r="M189" s="45">
        <f t="shared" si="25"/>
        <v>1091.8600000000001</v>
      </c>
      <c r="N189" s="44"/>
      <c r="O189" s="45">
        <f t="shared" si="26"/>
        <v>3264.8</v>
      </c>
      <c r="P189" s="45">
        <f t="shared" si="27"/>
        <v>935.1400000000001</v>
      </c>
      <c r="Q189" s="45">
        <f t="shared" si="28"/>
        <v>2354.66</v>
      </c>
      <c r="R189" s="45">
        <f t="shared" si="29"/>
        <v>14464.86</v>
      </c>
      <c r="S189" s="46">
        <v>111</v>
      </c>
    </row>
    <row r="190" spans="1:19" s="47" customFormat="1" ht="33.950000000000003" customHeight="1" x14ac:dyDescent="0.2">
      <c r="A190" s="40">
        <f t="shared" si="20"/>
        <v>186</v>
      </c>
      <c r="B190" s="48" t="s">
        <v>287</v>
      </c>
      <c r="C190" s="48" t="s">
        <v>283</v>
      </c>
      <c r="D190" s="48" t="s">
        <v>36</v>
      </c>
      <c r="E190" s="49" t="s">
        <v>258</v>
      </c>
      <c r="F190" s="38">
        <v>26250</v>
      </c>
      <c r="G190" s="50"/>
      <c r="H190" s="45">
        <v>25</v>
      </c>
      <c r="I190" s="45">
        <f t="shared" si="21"/>
        <v>753.375</v>
      </c>
      <c r="J190" s="45">
        <f t="shared" si="22"/>
        <v>1863.7499999999998</v>
      </c>
      <c r="K190" s="43">
        <f t="shared" si="23"/>
        <v>288.75000000000006</v>
      </c>
      <c r="L190" s="45">
        <f t="shared" si="24"/>
        <v>798</v>
      </c>
      <c r="M190" s="45">
        <f t="shared" si="25"/>
        <v>1861.1250000000002</v>
      </c>
      <c r="N190" s="44"/>
      <c r="O190" s="45">
        <f t="shared" si="26"/>
        <v>5565</v>
      </c>
      <c r="P190" s="45">
        <f t="shared" si="27"/>
        <v>1576.375</v>
      </c>
      <c r="Q190" s="45">
        <f t="shared" si="28"/>
        <v>4013.625</v>
      </c>
      <c r="R190" s="45">
        <f t="shared" si="29"/>
        <v>24673.625</v>
      </c>
      <c r="S190" s="46">
        <v>111</v>
      </c>
    </row>
    <row r="191" spans="1:19" s="47" customFormat="1" ht="33.950000000000003" customHeight="1" x14ac:dyDescent="0.2">
      <c r="A191" s="40">
        <f t="shared" si="20"/>
        <v>187</v>
      </c>
      <c r="B191" s="48" t="s">
        <v>255</v>
      </c>
      <c r="C191" s="41" t="s">
        <v>283</v>
      </c>
      <c r="D191" s="48" t="s">
        <v>125</v>
      </c>
      <c r="E191" s="49" t="s">
        <v>258</v>
      </c>
      <c r="F191" s="38">
        <v>22000</v>
      </c>
      <c r="G191" s="50"/>
      <c r="H191" s="45">
        <v>25</v>
      </c>
      <c r="I191" s="45">
        <f t="shared" si="21"/>
        <v>631.4</v>
      </c>
      <c r="J191" s="45">
        <f t="shared" si="22"/>
        <v>1561.9999999999998</v>
      </c>
      <c r="K191" s="43">
        <f t="shared" si="23"/>
        <v>242.00000000000003</v>
      </c>
      <c r="L191" s="45">
        <f t="shared" si="24"/>
        <v>668.8</v>
      </c>
      <c r="M191" s="45">
        <f t="shared" si="25"/>
        <v>1559.8000000000002</v>
      </c>
      <c r="N191" s="44">
        <v>2380.2399999999998</v>
      </c>
      <c r="O191" s="45">
        <f t="shared" si="26"/>
        <v>7044.24</v>
      </c>
      <c r="P191" s="45">
        <f t="shared" si="27"/>
        <v>3705.4399999999996</v>
      </c>
      <c r="Q191" s="45">
        <f t="shared" si="28"/>
        <v>3363.8</v>
      </c>
      <c r="R191" s="45">
        <f t="shared" si="29"/>
        <v>18294.560000000001</v>
      </c>
      <c r="S191" s="46">
        <v>111</v>
      </c>
    </row>
    <row r="192" spans="1:19" s="47" customFormat="1" ht="33.950000000000003" customHeight="1" x14ac:dyDescent="0.2">
      <c r="A192" s="40">
        <f t="shared" si="20"/>
        <v>188</v>
      </c>
      <c r="B192" s="48" t="s">
        <v>64</v>
      </c>
      <c r="C192" s="48" t="s">
        <v>106</v>
      </c>
      <c r="D192" s="48" t="s">
        <v>65</v>
      </c>
      <c r="E192" s="49" t="s">
        <v>260</v>
      </c>
      <c r="F192" s="38">
        <v>70000</v>
      </c>
      <c r="G192" s="50">
        <v>5368.48</v>
      </c>
      <c r="H192" s="45">
        <v>25</v>
      </c>
      <c r="I192" s="45">
        <f t="shared" si="21"/>
        <v>2009</v>
      </c>
      <c r="J192" s="45">
        <f t="shared" si="22"/>
        <v>4970</v>
      </c>
      <c r="K192" s="43">
        <f t="shared" si="23"/>
        <v>770.00000000000011</v>
      </c>
      <c r="L192" s="45">
        <f t="shared" si="24"/>
        <v>2128</v>
      </c>
      <c r="M192" s="45">
        <f t="shared" si="25"/>
        <v>4963</v>
      </c>
      <c r="N192" s="44"/>
      <c r="O192" s="45">
        <f t="shared" si="26"/>
        <v>14840</v>
      </c>
      <c r="P192" s="45">
        <f t="shared" si="27"/>
        <v>9530.48</v>
      </c>
      <c r="Q192" s="45">
        <f t="shared" si="28"/>
        <v>10703</v>
      </c>
      <c r="R192" s="45">
        <f t="shared" si="29"/>
        <v>60469.520000000004</v>
      </c>
      <c r="S192" s="46">
        <v>111</v>
      </c>
    </row>
    <row r="193" spans="1:19" s="47" customFormat="1" ht="33.950000000000003" customHeight="1" x14ac:dyDescent="0.2">
      <c r="A193" s="40">
        <f t="shared" si="20"/>
        <v>189</v>
      </c>
      <c r="B193" s="48" t="s">
        <v>118</v>
      </c>
      <c r="C193" s="48" t="s">
        <v>106</v>
      </c>
      <c r="D193" s="91" t="s">
        <v>347</v>
      </c>
      <c r="E193" s="49" t="s">
        <v>260</v>
      </c>
      <c r="F193" s="38">
        <v>35000</v>
      </c>
      <c r="G193" s="50"/>
      <c r="H193" s="45">
        <v>25</v>
      </c>
      <c r="I193" s="45">
        <f t="shared" si="21"/>
        <v>1004.5</v>
      </c>
      <c r="J193" s="45">
        <f t="shared" si="22"/>
        <v>2485</v>
      </c>
      <c r="K193" s="43">
        <f t="shared" si="23"/>
        <v>385.00000000000006</v>
      </c>
      <c r="L193" s="45">
        <f t="shared" si="24"/>
        <v>1064</v>
      </c>
      <c r="M193" s="45">
        <f t="shared" si="25"/>
        <v>2481.5</v>
      </c>
      <c r="N193" s="44"/>
      <c r="O193" s="45">
        <f t="shared" si="26"/>
        <v>7420</v>
      </c>
      <c r="P193" s="45">
        <f t="shared" si="27"/>
        <v>2093.5</v>
      </c>
      <c r="Q193" s="45">
        <f t="shared" si="28"/>
        <v>5351.5</v>
      </c>
      <c r="R193" s="45">
        <f t="shared" si="29"/>
        <v>32906.5</v>
      </c>
      <c r="S193" s="46">
        <v>111</v>
      </c>
    </row>
    <row r="194" spans="1:19" s="47" customFormat="1" ht="33.950000000000003" customHeight="1" x14ac:dyDescent="0.2">
      <c r="A194" s="40">
        <f t="shared" si="20"/>
        <v>190</v>
      </c>
      <c r="B194" s="86" t="s">
        <v>133</v>
      </c>
      <c r="C194" s="48" t="s">
        <v>106</v>
      </c>
      <c r="D194" s="93" t="s">
        <v>347</v>
      </c>
      <c r="E194" s="49" t="s">
        <v>260</v>
      </c>
      <c r="F194" s="38">
        <v>35000</v>
      </c>
      <c r="G194" s="50"/>
      <c r="H194" s="45">
        <v>25</v>
      </c>
      <c r="I194" s="45">
        <f t="shared" si="21"/>
        <v>1004.5</v>
      </c>
      <c r="J194" s="45">
        <f t="shared" si="22"/>
        <v>2485</v>
      </c>
      <c r="K194" s="43">
        <f t="shared" si="23"/>
        <v>385.00000000000006</v>
      </c>
      <c r="L194" s="45">
        <f t="shared" si="24"/>
        <v>1064</v>
      </c>
      <c r="M194" s="45">
        <f t="shared" si="25"/>
        <v>2481.5</v>
      </c>
      <c r="N194" s="44"/>
      <c r="O194" s="45">
        <f t="shared" si="26"/>
        <v>7420</v>
      </c>
      <c r="P194" s="45">
        <f t="shared" si="27"/>
        <v>2093.5</v>
      </c>
      <c r="Q194" s="45">
        <f t="shared" si="28"/>
        <v>5351.5</v>
      </c>
      <c r="R194" s="45">
        <f t="shared" si="29"/>
        <v>32906.5</v>
      </c>
      <c r="S194" s="46">
        <v>111</v>
      </c>
    </row>
    <row r="195" spans="1:19" s="47" customFormat="1" ht="33.950000000000003" customHeight="1" x14ac:dyDescent="0.2">
      <c r="A195" s="40">
        <f t="shared" si="20"/>
        <v>191</v>
      </c>
      <c r="B195" s="48" t="s">
        <v>198</v>
      </c>
      <c r="C195" s="48" t="s">
        <v>106</v>
      </c>
      <c r="D195" s="93" t="s">
        <v>347</v>
      </c>
      <c r="E195" s="49" t="s">
        <v>260</v>
      </c>
      <c r="F195" s="38">
        <v>35000</v>
      </c>
      <c r="G195" s="50"/>
      <c r="H195" s="45">
        <v>25</v>
      </c>
      <c r="I195" s="45">
        <f t="shared" si="21"/>
        <v>1004.5</v>
      </c>
      <c r="J195" s="45">
        <f t="shared" si="22"/>
        <v>2485</v>
      </c>
      <c r="K195" s="43">
        <f t="shared" si="23"/>
        <v>385.00000000000006</v>
      </c>
      <c r="L195" s="45">
        <f t="shared" si="24"/>
        <v>1064</v>
      </c>
      <c r="M195" s="45">
        <f t="shared" si="25"/>
        <v>2481.5</v>
      </c>
      <c r="N195" s="44"/>
      <c r="O195" s="45">
        <f t="shared" si="26"/>
        <v>7420</v>
      </c>
      <c r="P195" s="45">
        <f t="shared" si="27"/>
        <v>2093.5</v>
      </c>
      <c r="Q195" s="45">
        <f t="shared" si="28"/>
        <v>5351.5</v>
      </c>
      <c r="R195" s="45">
        <f t="shared" si="29"/>
        <v>32906.5</v>
      </c>
      <c r="S195" s="46">
        <v>111</v>
      </c>
    </row>
    <row r="196" spans="1:19" s="47" customFormat="1" ht="33.950000000000003" customHeight="1" x14ac:dyDescent="0.2">
      <c r="A196" s="40">
        <f t="shared" si="20"/>
        <v>192</v>
      </c>
      <c r="B196" s="48" t="s">
        <v>309</v>
      </c>
      <c r="C196" s="48" t="s">
        <v>106</v>
      </c>
      <c r="D196" s="93" t="s">
        <v>347</v>
      </c>
      <c r="E196" s="49" t="s">
        <v>260</v>
      </c>
      <c r="F196" s="38">
        <v>35000</v>
      </c>
      <c r="G196" s="50"/>
      <c r="H196" s="45">
        <v>25</v>
      </c>
      <c r="I196" s="45">
        <f t="shared" si="21"/>
        <v>1004.5</v>
      </c>
      <c r="J196" s="45">
        <f t="shared" si="22"/>
        <v>2485</v>
      </c>
      <c r="K196" s="43">
        <f t="shared" si="23"/>
        <v>385.00000000000006</v>
      </c>
      <c r="L196" s="45">
        <f t="shared" si="24"/>
        <v>1064</v>
      </c>
      <c r="M196" s="45">
        <f t="shared" si="25"/>
        <v>2481.5</v>
      </c>
      <c r="N196" s="44"/>
      <c r="O196" s="45">
        <f t="shared" si="26"/>
        <v>7420</v>
      </c>
      <c r="P196" s="45">
        <f t="shared" si="27"/>
        <v>2093.5</v>
      </c>
      <c r="Q196" s="45">
        <f t="shared" si="28"/>
        <v>5351.5</v>
      </c>
      <c r="R196" s="45">
        <f t="shared" si="29"/>
        <v>32906.5</v>
      </c>
      <c r="S196" s="46">
        <v>111</v>
      </c>
    </row>
    <row r="197" spans="1:19" s="47" customFormat="1" ht="33.950000000000003" customHeight="1" x14ac:dyDescent="0.2">
      <c r="A197" s="40">
        <f t="shared" ref="A197:A229" si="30">+A196+1</f>
        <v>193</v>
      </c>
      <c r="B197" s="48" t="s">
        <v>35</v>
      </c>
      <c r="C197" s="48" t="s">
        <v>106</v>
      </c>
      <c r="D197" s="86" t="s">
        <v>36</v>
      </c>
      <c r="E197" s="49" t="s">
        <v>260</v>
      </c>
      <c r="F197" s="38">
        <v>26250</v>
      </c>
      <c r="G197" s="50"/>
      <c r="H197" s="45">
        <v>25</v>
      </c>
      <c r="I197" s="45">
        <f t="shared" si="21"/>
        <v>753.375</v>
      </c>
      <c r="J197" s="45">
        <f t="shared" si="22"/>
        <v>1863.7499999999998</v>
      </c>
      <c r="K197" s="43">
        <f t="shared" si="23"/>
        <v>288.75000000000006</v>
      </c>
      <c r="L197" s="45">
        <f t="shared" si="24"/>
        <v>798</v>
      </c>
      <c r="M197" s="45">
        <f t="shared" si="25"/>
        <v>1861.1250000000002</v>
      </c>
      <c r="N197" s="44">
        <v>1190.1199999999999</v>
      </c>
      <c r="O197" s="45">
        <f t="shared" si="26"/>
        <v>6755.12</v>
      </c>
      <c r="P197" s="45">
        <f t="shared" si="27"/>
        <v>2766.4949999999999</v>
      </c>
      <c r="Q197" s="45">
        <f t="shared" si="28"/>
        <v>4013.625</v>
      </c>
      <c r="R197" s="45">
        <f t="shared" si="29"/>
        <v>23483.505000000001</v>
      </c>
      <c r="S197" s="46">
        <v>111</v>
      </c>
    </row>
    <row r="198" spans="1:19" s="47" customFormat="1" ht="33.950000000000003" customHeight="1" x14ac:dyDescent="0.2">
      <c r="A198" s="40">
        <f t="shared" si="30"/>
        <v>194</v>
      </c>
      <c r="B198" s="48" t="s">
        <v>66</v>
      </c>
      <c r="C198" s="48" t="s">
        <v>106</v>
      </c>
      <c r="D198" s="48" t="s">
        <v>36</v>
      </c>
      <c r="E198" s="49" t="s">
        <v>260</v>
      </c>
      <c r="F198" s="38">
        <v>26250</v>
      </c>
      <c r="G198" s="50"/>
      <c r="H198" s="45">
        <v>25</v>
      </c>
      <c r="I198" s="45">
        <f t="shared" si="21"/>
        <v>753.375</v>
      </c>
      <c r="J198" s="45">
        <f t="shared" si="22"/>
        <v>1863.7499999999998</v>
      </c>
      <c r="K198" s="43">
        <f t="shared" si="23"/>
        <v>288.75000000000006</v>
      </c>
      <c r="L198" s="45">
        <f t="shared" si="24"/>
        <v>798</v>
      </c>
      <c r="M198" s="45">
        <f t="shared" si="25"/>
        <v>1861.1250000000002</v>
      </c>
      <c r="N198" s="44"/>
      <c r="O198" s="45">
        <f t="shared" si="26"/>
        <v>5565</v>
      </c>
      <c r="P198" s="45">
        <f t="shared" si="27"/>
        <v>1576.375</v>
      </c>
      <c r="Q198" s="45">
        <f t="shared" si="28"/>
        <v>4013.625</v>
      </c>
      <c r="R198" s="45">
        <f t="shared" si="29"/>
        <v>24673.625</v>
      </c>
      <c r="S198" s="46">
        <v>111</v>
      </c>
    </row>
    <row r="199" spans="1:19" s="47" customFormat="1" ht="33.950000000000003" customHeight="1" x14ac:dyDescent="0.2">
      <c r="A199" s="40">
        <f t="shared" si="30"/>
        <v>195</v>
      </c>
      <c r="B199" s="48" t="s">
        <v>105</v>
      </c>
      <c r="C199" s="48" t="s">
        <v>106</v>
      </c>
      <c r="D199" s="48" t="s">
        <v>36</v>
      </c>
      <c r="E199" s="49" t="s">
        <v>258</v>
      </c>
      <c r="F199" s="38">
        <v>22000</v>
      </c>
      <c r="G199" s="50"/>
      <c r="H199" s="45">
        <v>25</v>
      </c>
      <c r="I199" s="45">
        <f t="shared" si="21"/>
        <v>631.4</v>
      </c>
      <c r="J199" s="45">
        <f t="shared" si="22"/>
        <v>1561.9999999999998</v>
      </c>
      <c r="K199" s="43">
        <f t="shared" si="23"/>
        <v>242.00000000000003</v>
      </c>
      <c r="L199" s="45">
        <f t="shared" si="24"/>
        <v>668.8</v>
      </c>
      <c r="M199" s="45">
        <f t="shared" si="25"/>
        <v>1559.8000000000002</v>
      </c>
      <c r="N199" s="44">
        <v>1190.1199999999999</v>
      </c>
      <c r="O199" s="45">
        <f t="shared" si="26"/>
        <v>5854.12</v>
      </c>
      <c r="P199" s="45">
        <f t="shared" si="27"/>
        <v>2515.3199999999997</v>
      </c>
      <c r="Q199" s="45">
        <f t="shared" si="28"/>
        <v>3363.8</v>
      </c>
      <c r="R199" s="45">
        <f t="shared" si="29"/>
        <v>19484.68</v>
      </c>
      <c r="S199" s="46">
        <v>111</v>
      </c>
    </row>
    <row r="200" spans="1:19" s="47" customFormat="1" ht="33.950000000000003" customHeight="1" x14ac:dyDescent="0.2">
      <c r="A200" s="40">
        <f t="shared" si="30"/>
        <v>196</v>
      </c>
      <c r="B200" s="48" t="s">
        <v>279</v>
      </c>
      <c r="C200" s="48" t="s">
        <v>106</v>
      </c>
      <c r="D200" s="48" t="s">
        <v>36</v>
      </c>
      <c r="E200" s="49" t="s">
        <v>258</v>
      </c>
      <c r="F200" s="38">
        <v>18000</v>
      </c>
      <c r="G200" s="50"/>
      <c r="H200" s="45">
        <v>25</v>
      </c>
      <c r="I200" s="45">
        <f t="shared" ref="I200:I229" si="31">+F200*2.87%</f>
        <v>516.6</v>
      </c>
      <c r="J200" s="45">
        <f t="shared" ref="J200:J229" si="32">+F200*7.1%</f>
        <v>1277.9999999999998</v>
      </c>
      <c r="K200" s="43">
        <f t="shared" ref="K200:K229" si="33">F200*1.1%</f>
        <v>198.00000000000003</v>
      </c>
      <c r="L200" s="45">
        <f t="shared" ref="L200:L229" si="34">+F200*3.04%</f>
        <v>547.20000000000005</v>
      </c>
      <c r="M200" s="45">
        <f t="shared" ref="M200:M229" si="35">+F200*7.09%</f>
        <v>1276.2</v>
      </c>
      <c r="N200" s="44"/>
      <c r="O200" s="45">
        <f t="shared" ref="O200:O263" si="36">SUM(I200:N200)</f>
        <v>3816</v>
      </c>
      <c r="P200" s="45">
        <f t="shared" ref="P200:P229" si="37">+G200+H200+I200+L200+N200</f>
        <v>1088.8000000000002</v>
      </c>
      <c r="Q200" s="45">
        <f t="shared" ref="Q200:Q229" si="38">+J200+K200+M200</f>
        <v>2752.2</v>
      </c>
      <c r="R200" s="45">
        <f t="shared" ref="R200:R229" si="39">+F200-P200</f>
        <v>16911.2</v>
      </c>
      <c r="S200" s="46">
        <v>111</v>
      </c>
    </row>
    <row r="201" spans="1:19" s="47" customFormat="1" ht="33.950000000000003" customHeight="1" x14ac:dyDescent="0.2">
      <c r="A201" s="40">
        <f t="shared" si="30"/>
        <v>197</v>
      </c>
      <c r="B201" s="48" t="s">
        <v>175</v>
      </c>
      <c r="C201" s="48" t="s">
        <v>106</v>
      </c>
      <c r="D201" s="86" t="s">
        <v>58</v>
      </c>
      <c r="E201" s="49" t="s">
        <v>258</v>
      </c>
      <c r="F201" s="38">
        <v>22000</v>
      </c>
      <c r="G201" s="50"/>
      <c r="H201" s="45">
        <v>25</v>
      </c>
      <c r="I201" s="45">
        <f t="shared" si="31"/>
        <v>631.4</v>
      </c>
      <c r="J201" s="45">
        <f t="shared" si="32"/>
        <v>1561.9999999999998</v>
      </c>
      <c r="K201" s="43">
        <f t="shared" si="33"/>
        <v>242.00000000000003</v>
      </c>
      <c r="L201" s="45">
        <f t="shared" si="34"/>
        <v>668.8</v>
      </c>
      <c r="M201" s="45">
        <f t="shared" si="35"/>
        <v>1559.8000000000002</v>
      </c>
      <c r="N201" s="44"/>
      <c r="O201" s="45">
        <f t="shared" si="36"/>
        <v>4664</v>
      </c>
      <c r="P201" s="45">
        <f t="shared" si="37"/>
        <v>1325.1999999999998</v>
      </c>
      <c r="Q201" s="45">
        <f t="shared" si="38"/>
        <v>3363.8</v>
      </c>
      <c r="R201" s="45">
        <f t="shared" si="39"/>
        <v>20674.8</v>
      </c>
      <c r="S201" s="46">
        <v>111</v>
      </c>
    </row>
    <row r="202" spans="1:19" s="47" customFormat="1" ht="33.950000000000003" customHeight="1" x14ac:dyDescent="0.2">
      <c r="A202" s="40">
        <f t="shared" si="30"/>
        <v>198</v>
      </c>
      <c r="B202" s="48" t="s">
        <v>321</v>
      </c>
      <c r="C202" s="48" t="s">
        <v>106</v>
      </c>
      <c r="D202" s="48" t="s">
        <v>36</v>
      </c>
      <c r="E202" s="49" t="s">
        <v>258</v>
      </c>
      <c r="F202" s="38">
        <v>26250</v>
      </c>
      <c r="G202" s="50"/>
      <c r="H202" s="45">
        <v>25</v>
      </c>
      <c r="I202" s="45">
        <f t="shared" si="31"/>
        <v>753.375</v>
      </c>
      <c r="J202" s="45">
        <f t="shared" si="32"/>
        <v>1863.7499999999998</v>
      </c>
      <c r="K202" s="43">
        <f t="shared" si="33"/>
        <v>288.75000000000006</v>
      </c>
      <c r="L202" s="45">
        <f t="shared" si="34"/>
        <v>798</v>
      </c>
      <c r="M202" s="45">
        <f t="shared" si="35"/>
        <v>1861.1250000000002</v>
      </c>
      <c r="N202" s="44"/>
      <c r="O202" s="45">
        <f t="shared" si="36"/>
        <v>5565</v>
      </c>
      <c r="P202" s="45">
        <f t="shared" si="37"/>
        <v>1576.375</v>
      </c>
      <c r="Q202" s="45">
        <f t="shared" si="38"/>
        <v>4013.625</v>
      </c>
      <c r="R202" s="45">
        <f t="shared" si="39"/>
        <v>24673.625</v>
      </c>
      <c r="S202" s="46">
        <v>111</v>
      </c>
    </row>
    <row r="203" spans="1:19" s="47" customFormat="1" ht="33.950000000000003" customHeight="1" x14ac:dyDescent="0.2">
      <c r="A203" s="40">
        <f t="shared" si="30"/>
        <v>199</v>
      </c>
      <c r="B203" s="48" t="s">
        <v>217</v>
      </c>
      <c r="C203" s="48" t="s">
        <v>106</v>
      </c>
      <c r="D203" s="48" t="s">
        <v>36</v>
      </c>
      <c r="E203" s="49" t="s">
        <v>258</v>
      </c>
      <c r="F203" s="51">
        <v>26250</v>
      </c>
      <c r="G203" s="50"/>
      <c r="H203" s="45">
        <v>25</v>
      </c>
      <c r="I203" s="45">
        <f t="shared" si="31"/>
        <v>753.375</v>
      </c>
      <c r="J203" s="45">
        <f t="shared" si="32"/>
        <v>1863.7499999999998</v>
      </c>
      <c r="K203" s="43">
        <f t="shared" si="33"/>
        <v>288.75000000000006</v>
      </c>
      <c r="L203" s="45">
        <f t="shared" si="34"/>
        <v>798</v>
      </c>
      <c r="M203" s="45">
        <f t="shared" si="35"/>
        <v>1861.1250000000002</v>
      </c>
      <c r="N203" s="44"/>
      <c r="O203" s="45">
        <f t="shared" si="36"/>
        <v>5565</v>
      </c>
      <c r="P203" s="45">
        <f t="shared" si="37"/>
        <v>1576.375</v>
      </c>
      <c r="Q203" s="45">
        <f t="shared" si="38"/>
        <v>4013.625</v>
      </c>
      <c r="R203" s="45">
        <f t="shared" si="39"/>
        <v>24673.625</v>
      </c>
      <c r="S203" s="46">
        <v>111</v>
      </c>
    </row>
    <row r="204" spans="1:19" s="47" customFormat="1" ht="33.950000000000003" customHeight="1" x14ac:dyDescent="0.2">
      <c r="A204" s="40">
        <f t="shared" si="30"/>
        <v>200</v>
      </c>
      <c r="B204" s="48" t="s">
        <v>228</v>
      </c>
      <c r="C204" s="48" t="s">
        <v>106</v>
      </c>
      <c r="D204" s="48" t="s">
        <v>36</v>
      </c>
      <c r="E204" s="49" t="s">
        <v>260</v>
      </c>
      <c r="F204" s="38">
        <v>26250</v>
      </c>
      <c r="G204" s="50"/>
      <c r="H204" s="45">
        <v>25</v>
      </c>
      <c r="I204" s="45">
        <f t="shared" si="31"/>
        <v>753.375</v>
      </c>
      <c r="J204" s="45">
        <f t="shared" si="32"/>
        <v>1863.7499999999998</v>
      </c>
      <c r="K204" s="43">
        <f t="shared" si="33"/>
        <v>288.75000000000006</v>
      </c>
      <c r="L204" s="45">
        <f t="shared" si="34"/>
        <v>798</v>
      </c>
      <c r="M204" s="45">
        <f t="shared" si="35"/>
        <v>1861.1250000000002</v>
      </c>
      <c r="N204" s="44"/>
      <c r="O204" s="45">
        <f t="shared" si="36"/>
        <v>5565</v>
      </c>
      <c r="P204" s="45">
        <f t="shared" si="37"/>
        <v>1576.375</v>
      </c>
      <c r="Q204" s="45">
        <f t="shared" si="38"/>
        <v>4013.625</v>
      </c>
      <c r="R204" s="45">
        <f t="shared" si="39"/>
        <v>24673.625</v>
      </c>
      <c r="S204" s="46">
        <v>111</v>
      </c>
    </row>
    <row r="205" spans="1:19" s="47" customFormat="1" ht="33.950000000000003" customHeight="1" x14ac:dyDescent="0.2">
      <c r="A205" s="40">
        <f t="shared" si="30"/>
        <v>201</v>
      </c>
      <c r="B205" s="86" t="s">
        <v>239</v>
      </c>
      <c r="C205" s="86" t="s">
        <v>106</v>
      </c>
      <c r="D205" s="86" t="s">
        <v>36</v>
      </c>
      <c r="E205" s="49" t="s">
        <v>260</v>
      </c>
      <c r="F205" s="38">
        <v>26250</v>
      </c>
      <c r="G205" s="50"/>
      <c r="H205" s="45">
        <v>25</v>
      </c>
      <c r="I205" s="45">
        <f t="shared" si="31"/>
        <v>753.375</v>
      </c>
      <c r="J205" s="45">
        <f t="shared" si="32"/>
        <v>1863.7499999999998</v>
      </c>
      <c r="K205" s="43">
        <f t="shared" si="33"/>
        <v>288.75000000000006</v>
      </c>
      <c r="L205" s="45">
        <f t="shared" si="34"/>
        <v>798</v>
      </c>
      <c r="M205" s="45">
        <f t="shared" si="35"/>
        <v>1861.1250000000002</v>
      </c>
      <c r="N205" s="44">
        <v>2380.2399999999998</v>
      </c>
      <c r="O205" s="45">
        <f t="shared" si="36"/>
        <v>7945.24</v>
      </c>
      <c r="P205" s="45">
        <f t="shared" si="37"/>
        <v>3956.6149999999998</v>
      </c>
      <c r="Q205" s="45">
        <f t="shared" si="38"/>
        <v>4013.625</v>
      </c>
      <c r="R205" s="45">
        <f t="shared" si="39"/>
        <v>22293.385000000002</v>
      </c>
      <c r="S205" s="46">
        <v>111</v>
      </c>
    </row>
    <row r="206" spans="1:19" s="47" customFormat="1" ht="33.950000000000003" customHeight="1" x14ac:dyDescent="0.2">
      <c r="A206" s="40">
        <f t="shared" si="30"/>
        <v>202</v>
      </c>
      <c r="B206" s="48" t="s">
        <v>256</v>
      </c>
      <c r="C206" s="48" t="s">
        <v>42</v>
      </c>
      <c r="D206" s="48" t="s">
        <v>257</v>
      </c>
      <c r="E206" s="49" t="s">
        <v>258</v>
      </c>
      <c r="F206" s="38">
        <v>110000</v>
      </c>
      <c r="G206" s="50">
        <v>14457.62</v>
      </c>
      <c r="H206" s="45">
        <v>25</v>
      </c>
      <c r="I206" s="45">
        <f t="shared" si="31"/>
        <v>3157</v>
      </c>
      <c r="J206" s="45">
        <f t="shared" si="32"/>
        <v>7809.9999999999991</v>
      </c>
      <c r="K206" s="43">
        <f t="shared" si="33"/>
        <v>1210.0000000000002</v>
      </c>
      <c r="L206" s="45">
        <f t="shared" si="34"/>
        <v>3344</v>
      </c>
      <c r="M206" s="45">
        <f t="shared" si="35"/>
        <v>7799.0000000000009</v>
      </c>
      <c r="N206" s="44"/>
      <c r="O206" s="45">
        <f t="shared" si="36"/>
        <v>23320</v>
      </c>
      <c r="P206" s="45">
        <f t="shared" si="37"/>
        <v>20983.620000000003</v>
      </c>
      <c r="Q206" s="45">
        <f t="shared" si="38"/>
        <v>16819</v>
      </c>
      <c r="R206" s="45">
        <f t="shared" si="39"/>
        <v>89016.38</v>
      </c>
      <c r="S206" s="46">
        <v>111</v>
      </c>
    </row>
    <row r="207" spans="1:19" s="47" customFormat="1" ht="33.950000000000003" customHeight="1" x14ac:dyDescent="0.2">
      <c r="A207" s="40">
        <f t="shared" si="30"/>
        <v>203</v>
      </c>
      <c r="B207" s="48" t="s">
        <v>209</v>
      </c>
      <c r="C207" s="48" t="s">
        <v>42</v>
      </c>
      <c r="D207" s="48" t="s">
        <v>294</v>
      </c>
      <c r="E207" s="49" t="s">
        <v>260</v>
      </c>
      <c r="F207" s="38">
        <v>60000</v>
      </c>
      <c r="G207" s="50">
        <v>3486.68</v>
      </c>
      <c r="H207" s="45">
        <v>25</v>
      </c>
      <c r="I207" s="45">
        <f t="shared" si="31"/>
        <v>1722</v>
      </c>
      <c r="J207" s="45">
        <f t="shared" si="32"/>
        <v>4260</v>
      </c>
      <c r="K207" s="43">
        <f t="shared" si="33"/>
        <v>660.00000000000011</v>
      </c>
      <c r="L207" s="45">
        <f t="shared" si="34"/>
        <v>1824</v>
      </c>
      <c r="M207" s="45">
        <f t="shared" si="35"/>
        <v>4254</v>
      </c>
      <c r="N207" s="44"/>
      <c r="O207" s="45">
        <f t="shared" si="36"/>
        <v>12720</v>
      </c>
      <c r="P207" s="45">
        <f t="shared" si="37"/>
        <v>7057.68</v>
      </c>
      <c r="Q207" s="45">
        <f t="shared" si="38"/>
        <v>9174</v>
      </c>
      <c r="R207" s="45">
        <f t="shared" si="39"/>
        <v>52942.32</v>
      </c>
      <c r="S207" s="46">
        <v>111</v>
      </c>
    </row>
    <row r="208" spans="1:19" s="47" customFormat="1" ht="33.950000000000003" customHeight="1" x14ac:dyDescent="0.2">
      <c r="A208" s="40">
        <f t="shared" si="30"/>
        <v>204</v>
      </c>
      <c r="B208" s="48" t="s">
        <v>41</v>
      </c>
      <c r="C208" s="48" t="s">
        <v>42</v>
      </c>
      <c r="D208" s="48" t="s">
        <v>346</v>
      </c>
      <c r="E208" s="49" t="s">
        <v>258</v>
      </c>
      <c r="F208" s="38">
        <v>31500</v>
      </c>
      <c r="G208" s="50"/>
      <c r="H208" s="45">
        <v>25</v>
      </c>
      <c r="I208" s="45">
        <f t="shared" si="31"/>
        <v>904.05</v>
      </c>
      <c r="J208" s="45">
        <f t="shared" si="32"/>
        <v>2236.5</v>
      </c>
      <c r="K208" s="43">
        <f t="shared" si="33"/>
        <v>346.50000000000006</v>
      </c>
      <c r="L208" s="45">
        <f t="shared" si="34"/>
        <v>957.6</v>
      </c>
      <c r="M208" s="45">
        <f t="shared" si="35"/>
        <v>2233.3500000000004</v>
      </c>
      <c r="N208" s="44"/>
      <c r="O208" s="45">
        <f t="shared" si="36"/>
        <v>6678.0000000000009</v>
      </c>
      <c r="P208" s="45">
        <f t="shared" si="37"/>
        <v>1886.65</v>
      </c>
      <c r="Q208" s="45">
        <f t="shared" si="38"/>
        <v>4816.3500000000004</v>
      </c>
      <c r="R208" s="45">
        <f t="shared" si="39"/>
        <v>29613.35</v>
      </c>
      <c r="S208" s="46">
        <v>111</v>
      </c>
    </row>
    <row r="209" spans="1:19" s="47" customFormat="1" ht="33.950000000000003" customHeight="1" x14ac:dyDescent="0.2">
      <c r="A209" s="40">
        <f t="shared" si="30"/>
        <v>205</v>
      </c>
      <c r="B209" s="48" t="s">
        <v>63</v>
      </c>
      <c r="C209" s="48" t="s">
        <v>42</v>
      </c>
      <c r="D209" s="48" t="s">
        <v>346</v>
      </c>
      <c r="E209" s="49" t="s">
        <v>260</v>
      </c>
      <c r="F209" s="38">
        <v>31500</v>
      </c>
      <c r="G209" s="50"/>
      <c r="H209" s="45">
        <v>25</v>
      </c>
      <c r="I209" s="45">
        <f t="shared" si="31"/>
        <v>904.05</v>
      </c>
      <c r="J209" s="45">
        <f t="shared" si="32"/>
        <v>2236.5</v>
      </c>
      <c r="K209" s="43">
        <f t="shared" si="33"/>
        <v>346.50000000000006</v>
      </c>
      <c r="L209" s="45">
        <f t="shared" si="34"/>
        <v>957.6</v>
      </c>
      <c r="M209" s="45">
        <f t="shared" si="35"/>
        <v>2233.3500000000004</v>
      </c>
      <c r="N209" s="44"/>
      <c r="O209" s="45">
        <f t="shared" si="36"/>
        <v>6678.0000000000009</v>
      </c>
      <c r="P209" s="45">
        <f t="shared" si="37"/>
        <v>1886.65</v>
      </c>
      <c r="Q209" s="45">
        <f t="shared" si="38"/>
        <v>4816.3500000000004</v>
      </c>
      <c r="R209" s="45">
        <f t="shared" si="39"/>
        <v>29613.35</v>
      </c>
      <c r="S209" s="46">
        <v>111</v>
      </c>
    </row>
    <row r="210" spans="1:19" s="47" customFormat="1" ht="33.950000000000003" customHeight="1" x14ac:dyDescent="0.2">
      <c r="A210" s="40">
        <f t="shared" si="30"/>
        <v>206</v>
      </c>
      <c r="B210" s="48" t="s">
        <v>82</v>
      </c>
      <c r="C210" s="48" t="s">
        <v>42</v>
      </c>
      <c r="D210" s="48" t="s">
        <v>346</v>
      </c>
      <c r="E210" s="49" t="s">
        <v>258</v>
      </c>
      <c r="F210" s="38">
        <v>31500</v>
      </c>
      <c r="G210" s="50"/>
      <c r="H210" s="45">
        <v>25</v>
      </c>
      <c r="I210" s="45">
        <f t="shared" si="31"/>
        <v>904.05</v>
      </c>
      <c r="J210" s="45">
        <f t="shared" si="32"/>
        <v>2236.5</v>
      </c>
      <c r="K210" s="43">
        <f t="shared" si="33"/>
        <v>346.50000000000006</v>
      </c>
      <c r="L210" s="45">
        <f t="shared" si="34"/>
        <v>957.6</v>
      </c>
      <c r="M210" s="45">
        <f t="shared" si="35"/>
        <v>2233.3500000000004</v>
      </c>
      <c r="N210" s="44"/>
      <c r="O210" s="45">
        <f t="shared" si="36"/>
        <v>6678.0000000000009</v>
      </c>
      <c r="P210" s="45">
        <f t="shared" si="37"/>
        <v>1886.65</v>
      </c>
      <c r="Q210" s="45">
        <f t="shared" si="38"/>
        <v>4816.3500000000004</v>
      </c>
      <c r="R210" s="45">
        <f t="shared" si="39"/>
        <v>29613.35</v>
      </c>
      <c r="S210" s="46">
        <v>111</v>
      </c>
    </row>
    <row r="211" spans="1:19" s="47" customFormat="1" ht="33.950000000000003" customHeight="1" x14ac:dyDescent="0.2">
      <c r="A211" s="40">
        <f t="shared" si="30"/>
        <v>207</v>
      </c>
      <c r="B211" s="48" t="s">
        <v>157</v>
      </c>
      <c r="C211" s="48" t="s">
        <v>42</v>
      </c>
      <c r="D211" s="48" t="s">
        <v>346</v>
      </c>
      <c r="E211" s="49" t="s">
        <v>258</v>
      </c>
      <c r="F211" s="38">
        <v>31500</v>
      </c>
      <c r="G211" s="50"/>
      <c r="H211" s="45">
        <v>25</v>
      </c>
      <c r="I211" s="45">
        <f t="shared" si="31"/>
        <v>904.05</v>
      </c>
      <c r="J211" s="45">
        <f t="shared" si="32"/>
        <v>2236.5</v>
      </c>
      <c r="K211" s="43">
        <f t="shared" si="33"/>
        <v>346.50000000000006</v>
      </c>
      <c r="L211" s="45">
        <f t="shared" si="34"/>
        <v>957.6</v>
      </c>
      <c r="M211" s="45">
        <f t="shared" si="35"/>
        <v>2233.3500000000004</v>
      </c>
      <c r="N211" s="44">
        <v>2380.2399999999998</v>
      </c>
      <c r="O211" s="45">
        <f t="shared" si="36"/>
        <v>9058.2400000000016</v>
      </c>
      <c r="P211" s="45">
        <f t="shared" si="37"/>
        <v>4266.8899999999994</v>
      </c>
      <c r="Q211" s="45">
        <f t="shared" si="38"/>
        <v>4816.3500000000004</v>
      </c>
      <c r="R211" s="45">
        <f t="shared" si="39"/>
        <v>27233.11</v>
      </c>
      <c r="S211" s="46">
        <v>111</v>
      </c>
    </row>
    <row r="212" spans="1:19" s="47" customFormat="1" ht="33.950000000000003" customHeight="1" x14ac:dyDescent="0.2">
      <c r="A212" s="40">
        <f t="shared" si="30"/>
        <v>208</v>
      </c>
      <c r="B212" s="48" t="s">
        <v>169</v>
      </c>
      <c r="C212" s="48" t="s">
        <v>42</v>
      </c>
      <c r="D212" s="48" t="s">
        <v>346</v>
      </c>
      <c r="E212" s="49" t="s">
        <v>260</v>
      </c>
      <c r="F212" s="38">
        <v>31500</v>
      </c>
      <c r="G212" s="50"/>
      <c r="H212" s="45">
        <v>25</v>
      </c>
      <c r="I212" s="45">
        <f t="shared" si="31"/>
        <v>904.05</v>
      </c>
      <c r="J212" s="45">
        <f t="shared" si="32"/>
        <v>2236.5</v>
      </c>
      <c r="K212" s="43">
        <f t="shared" si="33"/>
        <v>346.50000000000006</v>
      </c>
      <c r="L212" s="45">
        <f t="shared" si="34"/>
        <v>957.6</v>
      </c>
      <c r="M212" s="45">
        <f t="shared" si="35"/>
        <v>2233.3500000000004</v>
      </c>
      <c r="N212" s="44"/>
      <c r="O212" s="45">
        <f t="shared" si="36"/>
        <v>6678.0000000000009</v>
      </c>
      <c r="P212" s="45">
        <f t="shared" si="37"/>
        <v>1886.65</v>
      </c>
      <c r="Q212" s="45">
        <f t="shared" si="38"/>
        <v>4816.3500000000004</v>
      </c>
      <c r="R212" s="45">
        <f t="shared" si="39"/>
        <v>29613.35</v>
      </c>
      <c r="S212" s="46">
        <v>111</v>
      </c>
    </row>
    <row r="213" spans="1:19" s="47" customFormat="1" ht="33.950000000000003" customHeight="1" x14ac:dyDescent="0.2">
      <c r="A213" s="40">
        <f t="shared" si="30"/>
        <v>209</v>
      </c>
      <c r="B213" s="48" t="s">
        <v>193</v>
      </c>
      <c r="C213" s="48" t="s">
        <v>42</v>
      </c>
      <c r="D213" s="48" t="s">
        <v>346</v>
      </c>
      <c r="E213" s="49" t="s">
        <v>258</v>
      </c>
      <c r="F213" s="38">
        <v>31500</v>
      </c>
      <c r="G213" s="50"/>
      <c r="H213" s="45">
        <v>25</v>
      </c>
      <c r="I213" s="45">
        <f t="shared" si="31"/>
        <v>904.05</v>
      </c>
      <c r="J213" s="45">
        <f t="shared" si="32"/>
        <v>2236.5</v>
      </c>
      <c r="K213" s="43">
        <f t="shared" si="33"/>
        <v>346.50000000000006</v>
      </c>
      <c r="L213" s="45">
        <f t="shared" si="34"/>
        <v>957.6</v>
      </c>
      <c r="M213" s="45">
        <f t="shared" si="35"/>
        <v>2233.3500000000004</v>
      </c>
      <c r="N213" s="44"/>
      <c r="O213" s="45">
        <f t="shared" si="36"/>
        <v>6678.0000000000009</v>
      </c>
      <c r="P213" s="45">
        <f t="shared" si="37"/>
        <v>1886.65</v>
      </c>
      <c r="Q213" s="45">
        <f t="shared" si="38"/>
        <v>4816.3500000000004</v>
      </c>
      <c r="R213" s="45">
        <f t="shared" si="39"/>
        <v>29613.35</v>
      </c>
      <c r="S213" s="46">
        <v>111</v>
      </c>
    </row>
    <row r="214" spans="1:19" s="47" customFormat="1" ht="33.950000000000003" customHeight="1" x14ac:dyDescent="0.2">
      <c r="A214" s="40">
        <f t="shared" si="30"/>
        <v>210</v>
      </c>
      <c r="B214" s="48" t="s">
        <v>221</v>
      </c>
      <c r="C214" s="48" t="s">
        <v>42</v>
      </c>
      <c r="D214" s="48" t="s">
        <v>354</v>
      </c>
      <c r="E214" s="49" t="s">
        <v>258</v>
      </c>
      <c r="F214" s="38">
        <v>31500</v>
      </c>
      <c r="G214" s="50"/>
      <c r="H214" s="45">
        <v>25</v>
      </c>
      <c r="I214" s="45">
        <f t="shared" si="31"/>
        <v>904.05</v>
      </c>
      <c r="J214" s="45">
        <f t="shared" si="32"/>
        <v>2236.5</v>
      </c>
      <c r="K214" s="43">
        <f t="shared" si="33"/>
        <v>346.50000000000006</v>
      </c>
      <c r="L214" s="45">
        <f t="shared" si="34"/>
        <v>957.6</v>
      </c>
      <c r="M214" s="45">
        <f t="shared" si="35"/>
        <v>2233.3500000000004</v>
      </c>
      <c r="N214" s="44"/>
      <c r="O214" s="45">
        <f t="shared" si="36"/>
        <v>6678.0000000000009</v>
      </c>
      <c r="P214" s="45">
        <f t="shared" si="37"/>
        <v>1886.65</v>
      </c>
      <c r="Q214" s="45">
        <f t="shared" si="38"/>
        <v>4816.3500000000004</v>
      </c>
      <c r="R214" s="45">
        <f t="shared" si="39"/>
        <v>29613.35</v>
      </c>
      <c r="S214" s="46">
        <v>111</v>
      </c>
    </row>
    <row r="215" spans="1:19" s="47" customFormat="1" ht="33.950000000000003" customHeight="1" x14ac:dyDescent="0.2">
      <c r="A215" s="40">
        <f t="shared" si="30"/>
        <v>211</v>
      </c>
      <c r="B215" s="48" t="s">
        <v>225</v>
      </c>
      <c r="C215" s="48" t="s">
        <v>42</v>
      </c>
      <c r="D215" s="48" t="s">
        <v>346</v>
      </c>
      <c r="E215" s="49" t="s">
        <v>258</v>
      </c>
      <c r="F215" s="38">
        <v>31500</v>
      </c>
      <c r="G215" s="50"/>
      <c r="H215" s="45">
        <v>25</v>
      </c>
      <c r="I215" s="45">
        <f t="shared" si="31"/>
        <v>904.05</v>
      </c>
      <c r="J215" s="45">
        <f t="shared" si="32"/>
        <v>2236.5</v>
      </c>
      <c r="K215" s="43">
        <f t="shared" si="33"/>
        <v>346.50000000000006</v>
      </c>
      <c r="L215" s="45">
        <f t="shared" si="34"/>
        <v>957.6</v>
      </c>
      <c r="M215" s="45">
        <f t="shared" si="35"/>
        <v>2233.3500000000004</v>
      </c>
      <c r="N215" s="44"/>
      <c r="O215" s="45">
        <f t="shared" si="36"/>
        <v>6678.0000000000009</v>
      </c>
      <c r="P215" s="45">
        <f t="shared" si="37"/>
        <v>1886.65</v>
      </c>
      <c r="Q215" s="45">
        <f t="shared" si="38"/>
        <v>4816.3500000000004</v>
      </c>
      <c r="R215" s="45">
        <f t="shared" si="39"/>
        <v>29613.35</v>
      </c>
      <c r="S215" s="46">
        <v>111</v>
      </c>
    </row>
    <row r="216" spans="1:19" s="47" customFormat="1" ht="33.950000000000003" customHeight="1" x14ac:dyDescent="0.2">
      <c r="A216" s="40">
        <f t="shared" si="30"/>
        <v>212</v>
      </c>
      <c r="B216" s="48" t="s">
        <v>231</v>
      </c>
      <c r="C216" s="48" t="s">
        <v>42</v>
      </c>
      <c r="D216" s="48" t="s">
        <v>346</v>
      </c>
      <c r="E216" s="49" t="s">
        <v>258</v>
      </c>
      <c r="F216" s="38">
        <v>31500</v>
      </c>
      <c r="G216" s="50"/>
      <c r="H216" s="45">
        <v>25</v>
      </c>
      <c r="I216" s="45">
        <f t="shared" si="31"/>
        <v>904.05</v>
      </c>
      <c r="J216" s="45">
        <f t="shared" si="32"/>
        <v>2236.5</v>
      </c>
      <c r="K216" s="43">
        <f t="shared" si="33"/>
        <v>346.50000000000006</v>
      </c>
      <c r="L216" s="45">
        <f t="shared" si="34"/>
        <v>957.6</v>
      </c>
      <c r="M216" s="45">
        <f t="shared" si="35"/>
        <v>2233.3500000000004</v>
      </c>
      <c r="N216" s="44"/>
      <c r="O216" s="45">
        <f t="shared" si="36"/>
        <v>6678.0000000000009</v>
      </c>
      <c r="P216" s="45">
        <f t="shared" si="37"/>
        <v>1886.65</v>
      </c>
      <c r="Q216" s="45">
        <f t="shared" si="38"/>
        <v>4816.3500000000004</v>
      </c>
      <c r="R216" s="45">
        <f t="shared" si="39"/>
        <v>29613.35</v>
      </c>
      <c r="S216" s="46">
        <v>111</v>
      </c>
    </row>
    <row r="217" spans="1:19" s="47" customFormat="1" ht="33.950000000000003" customHeight="1" x14ac:dyDescent="0.2">
      <c r="A217" s="40">
        <f t="shared" si="30"/>
        <v>213</v>
      </c>
      <c r="B217" s="48" t="s">
        <v>233</v>
      </c>
      <c r="C217" s="48" t="s">
        <v>42</v>
      </c>
      <c r="D217" s="48" t="s">
        <v>346</v>
      </c>
      <c r="E217" s="49" t="s">
        <v>260</v>
      </c>
      <c r="F217" s="38">
        <v>31500</v>
      </c>
      <c r="G217" s="50"/>
      <c r="H217" s="45">
        <v>25</v>
      </c>
      <c r="I217" s="45">
        <f t="shared" si="31"/>
        <v>904.05</v>
      </c>
      <c r="J217" s="45">
        <f t="shared" si="32"/>
        <v>2236.5</v>
      </c>
      <c r="K217" s="43">
        <f t="shared" si="33"/>
        <v>346.50000000000006</v>
      </c>
      <c r="L217" s="45">
        <f t="shared" si="34"/>
        <v>957.6</v>
      </c>
      <c r="M217" s="45">
        <f t="shared" si="35"/>
        <v>2233.3500000000004</v>
      </c>
      <c r="N217" s="44"/>
      <c r="O217" s="45">
        <f t="shared" si="36"/>
        <v>6678.0000000000009</v>
      </c>
      <c r="P217" s="45">
        <f t="shared" si="37"/>
        <v>1886.65</v>
      </c>
      <c r="Q217" s="45">
        <f t="shared" si="38"/>
        <v>4816.3500000000004</v>
      </c>
      <c r="R217" s="45">
        <f t="shared" si="39"/>
        <v>29613.35</v>
      </c>
      <c r="S217" s="46">
        <v>111</v>
      </c>
    </row>
    <row r="218" spans="1:19" s="47" customFormat="1" ht="33.950000000000003" customHeight="1" x14ac:dyDescent="0.2">
      <c r="A218" s="40">
        <f t="shared" si="30"/>
        <v>214</v>
      </c>
      <c r="B218" s="48" t="s">
        <v>242</v>
      </c>
      <c r="C218" s="48" t="s">
        <v>42</v>
      </c>
      <c r="D218" s="48" t="s">
        <v>346</v>
      </c>
      <c r="E218" s="49" t="s">
        <v>258</v>
      </c>
      <c r="F218" s="38">
        <v>35000</v>
      </c>
      <c r="G218" s="50"/>
      <c r="H218" s="45">
        <v>25</v>
      </c>
      <c r="I218" s="45">
        <f t="shared" si="31"/>
        <v>1004.5</v>
      </c>
      <c r="J218" s="45">
        <f t="shared" si="32"/>
        <v>2485</v>
      </c>
      <c r="K218" s="43">
        <f t="shared" si="33"/>
        <v>385.00000000000006</v>
      </c>
      <c r="L218" s="45">
        <f t="shared" si="34"/>
        <v>1064</v>
      </c>
      <c r="M218" s="45">
        <f t="shared" si="35"/>
        <v>2481.5</v>
      </c>
      <c r="N218" s="44"/>
      <c r="O218" s="45">
        <f t="shared" si="36"/>
        <v>7420</v>
      </c>
      <c r="P218" s="45">
        <f t="shared" si="37"/>
        <v>2093.5</v>
      </c>
      <c r="Q218" s="45">
        <f t="shared" si="38"/>
        <v>5351.5</v>
      </c>
      <c r="R218" s="45">
        <f t="shared" si="39"/>
        <v>32906.5</v>
      </c>
      <c r="S218" s="46">
        <v>111</v>
      </c>
    </row>
    <row r="219" spans="1:19" s="47" customFormat="1" ht="33.950000000000003" customHeight="1" x14ac:dyDescent="0.2">
      <c r="A219" s="40">
        <f t="shared" si="30"/>
        <v>215</v>
      </c>
      <c r="B219" s="48" t="s">
        <v>243</v>
      </c>
      <c r="C219" s="48" t="s">
        <v>42</v>
      </c>
      <c r="D219" s="48" t="s">
        <v>346</v>
      </c>
      <c r="E219" s="49" t="s">
        <v>258</v>
      </c>
      <c r="F219" s="38">
        <v>35000</v>
      </c>
      <c r="G219" s="50"/>
      <c r="H219" s="45">
        <v>25</v>
      </c>
      <c r="I219" s="45">
        <f t="shared" si="31"/>
        <v>1004.5</v>
      </c>
      <c r="J219" s="45">
        <f t="shared" si="32"/>
        <v>2485</v>
      </c>
      <c r="K219" s="43">
        <f t="shared" si="33"/>
        <v>385.00000000000006</v>
      </c>
      <c r="L219" s="45">
        <f t="shared" si="34"/>
        <v>1064</v>
      </c>
      <c r="M219" s="45">
        <f t="shared" si="35"/>
        <v>2481.5</v>
      </c>
      <c r="N219" s="44"/>
      <c r="O219" s="45">
        <f t="shared" si="36"/>
        <v>7420</v>
      </c>
      <c r="P219" s="45">
        <f t="shared" si="37"/>
        <v>2093.5</v>
      </c>
      <c r="Q219" s="45">
        <f t="shared" si="38"/>
        <v>5351.5</v>
      </c>
      <c r="R219" s="45">
        <f t="shared" si="39"/>
        <v>32906.5</v>
      </c>
      <c r="S219" s="46">
        <v>111</v>
      </c>
    </row>
    <row r="220" spans="1:19" s="47" customFormat="1" ht="33.950000000000003" customHeight="1" x14ac:dyDescent="0.2">
      <c r="A220" s="40">
        <f t="shared" si="30"/>
        <v>216</v>
      </c>
      <c r="B220" s="41" t="s">
        <v>55</v>
      </c>
      <c r="C220" s="48" t="s">
        <v>42</v>
      </c>
      <c r="D220" s="41" t="s">
        <v>56</v>
      </c>
      <c r="E220" s="42" t="s">
        <v>258</v>
      </c>
      <c r="F220" s="43">
        <v>13200</v>
      </c>
      <c r="G220" s="44"/>
      <c r="H220" s="45">
        <v>25</v>
      </c>
      <c r="I220" s="45">
        <f t="shared" si="31"/>
        <v>378.84</v>
      </c>
      <c r="J220" s="45">
        <f t="shared" si="32"/>
        <v>937.19999999999993</v>
      </c>
      <c r="K220" s="43">
        <f t="shared" si="33"/>
        <v>145.20000000000002</v>
      </c>
      <c r="L220" s="45">
        <f t="shared" si="34"/>
        <v>401.28</v>
      </c>
      <c r="M220" s="45">
        <f t="shared" si="35"/>
        <v>935.88000000000011</v>
      </c>
      <c r="N220" s="44"/>
      <c r="O220" s="45">
        <f t="shared" si="36"/>
        <v>2798.4</v>
      </c>
      <c r="P220" s="45">
        <f t="shared" si="37"/>
        <v>805.11999999999989</v>
      </c>
      <c r="Q220" s="45">
        <f t="shared" si="38"/>
        <v>2018.28</v>
      </c>
      <c r="R220" s="45">
        <f t="shared" si="39"/>
        <v>12394.880000000001</v>
      </c>
      <c r="S220" s="46">
        <v>111</v>
      </c>
    </row>
    <row r="221" spans="1:19" s="47" customFormat="1" ht="33.950000000000003" customHeight="1" x14ac:dyDescent="0.2">
      <c r="A221" s="40">
        <f t="shared" si="30"/>
        <v>217</v>
      </c>
      <c r="B221" s="48" t="s">
        <v>304</v>
      </c>
      <c r="C221" s="86" t="s">
        <v>42</v>
      </c>
      <c r="D221" s="48" t="s">
        <v>58</v>
      </c>
      <c r="E221" s="49" t="s">
        <v>258</v>
      </c>
      <c r="F221" s="38">
        <v>17270</v>
      </c>
      <c r="G221" s="50"/>
      <c r="H221" s="45">
        <v>25</v>
      </c>
      <c r="I221" s="45">
        <f t="shared" si="31"/>
        <v>495.649</v>
      </c>
      <c r="J221" s="45">
        <f t="shared" si="32"/>
        <v>1226.1699999999998</v>
      </c>
      <c r="K221" s="43">
        <f t="shared" si="33"/>
        <v>189.97000000000003</v>
      </c>
      <c r="L221" s="45">
        <f t="shared" si="34"/>
        <v>525.00800000000004</v>
      </c>
      <c r="M221" s="45">
        <f t="shared" si="35"/>
        <v>1224.443</v>
      </c>
      <c r="N221" s="44"/>
      <c r="O221" s="45">
        <f t="shared" si="36"/>
        <v>3661.24</v>
      </c>
      <c r="P221" s="45">
        <f t="shared" si="37"/>
        <v>1045.6570000000002</v>
      </c>
      <c r="Q221" s="45">
        <f t="shared" si="38"/>
        <v>2640.5829999999996</v>
      </c>
      <c r="R221" s="45">
        <f t="shared" si="39"/>
        <v>16224.343000000001</v>
      </c>
      <c r="S221" s="46">
        <v>111</v>
      </c>
    </row>
    <row r="222" spans="1:19" s="47" customFormat="1" ht="33.950000000000003" customHeight="1" x14ac:dyDescent="0.2">
      <c r="A222" s="40">
        <f t="shared" si="30"/>
        <v>218</v>
      </c>
      <c r="B222" s="48" t="s">
        <v>121</v>
      </c>
      <c r="C222" s="48" t="s">
        <v>42</v>
      </c>
      <c r="D222" s="48" t="s">
        <v>58</v>
      </c>
      <c r="E222" s="49" t="s">
        <v>258</v>
      </c>
      <c r="F222" s="51">
        <v>17985</v>
      </c>
      <c r="G222" s="50"/>
      <c r="H222" s="45">
        <v>25</v>
      </c>
      <c r="I222" s="45">
        <f t="shared" si="31"/>
        <v>516.16949999999997</v>
      </c>
      <c r="J222" s="45">
        <f t="shared" si="32"/>
        <v>1276.9349999999999</v>
      </c>
      <c r="K222" s="43">
        <f t="shared" si="33"/>
        <v>197.83500000000001</v>
      </c>
      <c r="L222" s="45">
        <f t="shared" si="34"/>
        <v>546.74400000000003</v>
      </c>
      <c r="M222" s="45">
        <f t="shared" si="35"/>
        <v>1275.1365000000001</v>
      </c>
      <c r="N222" s="44"/>
      <c r="O222" s="45">
        <f t="shared" si="36"/>
        <v>3812.82</v>
      </c>
      <c r="P222" s="45">
        <f t="shared" si="37"/>
        <v>1087.9135000000001</v>
      </c>
      <c r="Q222" s="45">
        <f t="shared" si="38"/>
        <v>2749.9065000000001</v>
      </c>
      <c r="R222" s="45">
        <f t="shared" si="39"/>
        <v>16897.086500000001</v>
      </c>
      <c r="S222" s="46">
        <v>111</v>
      </c>
    </row>
    <row r="223" spans="1:19" s="47" customFormat="1" ht="33.950000000000003" customHeight="1" x14ac:dyDescent="0.2">
      <c r="A223" s="40">
        <f t="shared" si="30"/>
        <v>219</v>
      </c>
      <c r="B223" s="48" t="s">
        <v>137</v>
      </c>
      <c r="C223" s="48" t="s">
        <v>42</v>
      </c>
      <c r="D223" s="48" t="s">
        <v>58</v>
      </c>
      <c r="E223" s="49" t="s">
        <v>258</v>
      </c>
      <c r="F223" s="38">
        <v>22000</v>
      </c>
      <c r="G223" s="50"/>
      <c r="H223" s="45">
        <v>25</v>
      </c>
      <c r="I223" s="45">
        <f t="shared" si="31"/>
        <v>631.4</v>
      </c>
      <c r="J223" s="45">
        <f t="shared" si="32"/>
        <v>1561.9999999999998</v>
      </c>
      <c r="K223" s="43">
        <f t="shared" si="33"/>
        <v>242.00000000000003</v>
      </c>
      <c r="L223" s="45">
        <f t="shared" si="34"/>
        <v>668.8</v>
      </c>
      <c r="M223" s="45">
        <f t="shared" si="35"/>
        <v>1559.8000000000002</v>
      </c>
      <c r="N223" s="44">
        <v>1190.1199999999999</v>
      </c>
      <c r="O223" s="45">
        <f t="shared" si="36"/>
        <v>5854.12</v>
      </c>
      <c r="P223" s="45">
        <f t="shared" si="37"/>
        <v>2515.3199999999997</v>
      </c>
      <c r="Q223" s="45">
        <f t="shared" si="38"/>
        <v>3363.8</v>
      </c>
      <c r="R223" s="45">
        <f t="shared" si="39"/>
        <v>19484.68</v>
      </c>
      <c r="S223" s="46">
        <v>111</v>
      </c>
    </row>
    <row r="224" spans="1:19" s="47" customFormat="1" ht="33.950000000000003" customHeight="1" x14ac:dyDescent="0.2">
      <c r="A224" s="40">
        <f t="shared" si="30"/>
        <v>220</v>
      </c>
      <c r="B224" s="48" t="s">
        <v>302</v>
      </c>
      <c r="C224" s="48" t="s">
        <v>42</v>
      </c>
      <c r="D224" s="41" t="s">
        <v>303</v>
      </c>
      <c r="E224" s="49" t="s">
        <v>258</v>
      </c>
      <c r="F224" s="38">
        <v>18700</v>
      </c>
      <c r="G224" s="50"/>
      <c r="H224" s="45">
        <v>25</v>
      </c>
      <c r="I224" s="45">
        <f t="shared" si="31"/>
        <v>536.68999999999994</v>
      </c>
      <c r="J224" s="45">
        <f t="shared" si="32"/>
        <v>1327.6999999999998</v>
      </c>
      <c r="K224" s="43">
        <f t="shared" si="33"/>
        <v>205.70000000000002</v>
      </c>
      <c r="L224" s="45">
        <f t="shared" si="34"/>
        <v>568.48</v>
      </c>
      <c r="M224" s="45">
        <f t="shared" si="35"/>
        <v>1325.8300000000002</v>
      </c>
      <c r="N224" s="44">
        <v>1190.1199999999999</v>
      </c>
      <c r="O224" s="45">
        <f t="shared" si="36"/>
        <v>5154.5199999999995</v>
      </c>
      <c r="P224" s="45">
        <f t="shared" si="37"/>
        <v>2320.29</v>
      </c>
      <c r="Q224" s="45">
        <f t="shared" si="38"/>
        <v>2859.23</v>
      </c>
      <c r="R224" s="45">
        <f t="shared" si="39"/>
        <v>16379.71</v>
      </c>
      <c r="S224" s="46">
        <v>111</v>
      </c>
    </row>
    <row r="225" spans="1:115" s="47" customFormat="1" ht="33.950000000000003" customHeight="1" x14ac:dyDescent="0.2">
      <c r="A225" s="40">
        <f t="shared" si="30"/>
        <v>221</v>
      </c>
      <c r="B225" s="48" t="s">
        <v>163</v>
      </c>
      <c r="C225" s="48" t="s">
        <v>42</v>
      </c>
      <c r="D225" s="48" t="s">
        <v>58</v>
      </c>
      <c r="E225" s="49" t="s">
        <v>260</v>
      </c>
      <c r="F225" s="38">
        <v>22000</v>
      </c>
      <c r="G225" s="50"/>
      <c r="H225" s="45">
        <v>25</v>
      </c>
      <c r="I225" s="45">
        <f t="shared" si="31"/>
        <v>631.4</v>
      </c>
      <c r="J225" s="45">
        <f t="shared" si="32"/>
        <v>1561.9999999999998</v>
      </c>
      <c r="K225" s="43">
        <f t="shared" si="33"/>
        <v>242.00000000000003</v>
      </c>
      <c r="L225" s="45">
        <f t="shared" si="34"/>
        <v>668.8</v>
      </c>
      <c r="M225" s="45">
        <f t="shared" si="35"/>
        <v>1559.8000000000002</v>
      </c>
      <c r="N225" s="44"/>
      <c r="O225" s="45">
        <f t="shared" si="36"/>
        <v>4664</v>
      </c>
      <c r="P225" s="45">
        <f t="shared" si="37"/>
        <v>1325.1999999999998</v>
      </c>
      <c r="Q225" s="45">
        <f t="shared" si="38"/>
        <v>3363.8</v>
      </c>
      <c r="R225" s="45">
        <f t="shared" si="39"/>
        <v>20674.8</v>
      </c>
      <c r="S225" s="46">
        <v>111</v>
      </c>
    </row>
    <row r="226" spans="1:115" s="47" customFormat="1" ht="33.950000000000003" customHeight="1" x14ac:dyDescent="0.2">
      <c r="A226" s="40">
        <f t="shared" si="30"/>
        <v>222</v>
      </c>
      <c r="B226" s="48" t="s">
        <v>204</v>
      </c>
      <c r="C226" s="48" t="s">
        <v>42</v>
      </c>
      <c r="D226" s="48" t="s">
        <v>58</v>
      </c>
      <c r="E226" s="49" t="s">
        <v>260</v>
      </c>
      <c r="F226" s="38">
        <v>22000</v>
      </c>
      <c r="G226" s="50"/>
      <c r="H226" s="45">
        <v>25</v>
      </c>
      <c r="I226" s="45">
        <f t="shared" si="31"/>
        <v>631.4</v>
      </c>
      <c r="J226" s="45">
        <f t="shared" si="32"/>
        <v>1561.9999999999998</v>
      </c>
      <c r="K226" s="43">
        <f t="shared" si="33"/>
        <v>242.00000000000003</v>
      </c>
      <c r="L226" s="45">
        <f t="shared" si="34"/>
        <v>668.8</v>
      </c>
      <c r="M226" s="45">
        <f t="shared" si="35"/>
        <v>1559.8000000000002</v>
      </c>
      <c r="N226" s="44">
        <v>1190.1199999999999</v>
      </c>
      <c r="O226" s="45">
        <f t="shared" si="36"/>
        <v>5854.12</v>
      </c>
      <c r="P226" s="45">
        <f t="shared" si="37"/>
        <v>2515.3199999999997</v>
      </c>
      <c r="Q226" s="45">
        <f t="shared" si="38"/>
        <v>3363.8</v>
      </c>
      <c r="R226" s="45">
        <f t="shared" si="39"/>
        <v>19484.68</v>
      </c>
      <c r="S226" s="46">
        <v>111</v>
      </c>
    </row>
    <row r="227" spans="1:115" s="47" customFormat="1" ht="33.950000000000003" customHeight="1" x14ac:dyDescent="0.2">
      <c r="A227" s="40">
        <f t="shared" si="30"/>
        <v>223</v>
      </c>
      <c r="B227" s="48" t="s">
        <v>229</v>
      </c>
      <c r="C227" s="48" t="s">
        <v>42</v>
      </c>
      <c r="D227" s="48" t="s">
        <v>40</v>
      </c>
      <c r="E227" s="49" t="s">
        <v>258</v>
      </c>
      <c r="F227" s="38">
        <v>28875</v>
      </c>
      <c r="G227" s="50"/>
      <c r="H227" s="45">
        <v>25</v>
      </c>
      <c r="I227" s="45">
        <f t="shared" si="31"/>
        <v>828.71249999999998</v>
      </c>
      <c r="J227" s="45">
        <f t="shared" si="32"/>
        <v>2050.125</v>
      </c>
      <c r="K227" s="43">
        <f t="shared" si="33"/>
        <v>317.62500000000006</v>
      </c>
      <c r="L227" s="45">
        <f t="shared" si="34"/>
        <v>877.8</v>
      </c>
      <c r="M227" s="45">
        <f t="shared" si="35"/>
        <v>2047.2375000000002</v>
      </c>
      <c r="N227" s="44">
        <v>2380.2399999999998</v>
      </c>
      <c r="O227" s="45">
        <f t="shared" si="36"/>
        <v>8501.74</v>
      </c>
      <c r="P227" s="45">
        <f t="shared" si="37"/>
        <v>4111.7524999999996</v>
      </c>
      <c r="Q227" s="45">
        <f t="shared" si="38"/>
        <v>4414.9875000000002</v>
      </c>
      <c r="R227" s="45">
        <f t="shared" si="39"/>
        <v>24763.247500000001</v>
      </c>
      <c r="S227" s="46">
        <v>111</v>
      </c>
    </row>
    <row r="228" spans="1:115" s="47" customFormat="1" ht="33.950000000000003" customHeight="1" x14ac:dyDescent="0.2">
      <c r="A228" s="40">
        <f t="shared" si="30"/>
        <v>224</v>
      </c>
      <c r="B228" s="48" t="s">
        <v>187</v>
      </c>
      <c r="C228" s="48" t="s">
        <v>262</v>
      </c>
      <c r="D228" s="48" t="s">
        <v>269</v>
      </c>
      <c r="E228" s="49" t="s">
        <v>258</v>
      </c>
      <c r="F228" s="38">
        <v>110000</v>
      </c>
      <c r="G228" s="50">
        <v>14160.09</v>
      </c>
      <c r="H228" s="45">
        <v>25</v>
      </c>
      <c r="I228" s="45">
        <f t="shared" si="31"/>
        <v>3157</v>
      </c>
      <c r="J228" s="45">
        <f t="shared" si="32"/>
        <v>7809.9999999999991</v>
      </c>
      <c r="K228" s="43">
        <f t="shared" si="33"/>
        <v>1210.0000000000002</v>
      </c>
      <c r="L228" s="45">
        <f t="shared" si="34"/>
        <v>3344</v>
      </c>
      <c r="M228" s="45">
        <f t="shared" si="35"/>
        <v>7799.0000000000009</v>
      </c>
      <c r="N228" s="44">
        <v>1190.1199999999999</v>
      </c>
      <c r="O228" s="45">
        <f t="shared" si="36"/>
        <v>24510.12</v>
      </c>
      <c r="P228" s="45">
        <f t="shared" si="37"/>
        <v>21876.21</v>
      </c>
      <c r="Q228" s="45">
        <f t="shared" si="38"/>
        <v>16819</v>
      </c>
      <c r="R228" s="45">
        <f t="shared" si="39"/>
        <v>88123.790000000008</v>
      </c>
      <c r="S228" s="46">
        <v>111</v>
      </c>
    </row>
    <row r="229" spans="1:115" s="47" customFormat="1" ht="33.950000000000003" customHeight="1" thickBot="1" x14ac:dyDescent="0.25">
      <c r="A229" s="40">
        <f t="shared" si="30"/>
        <v>225</v>
      </c>
      <c r="B229" s="87" t="s">
        <v>115</v>
      </c>
      <c r="C229" s="87" t="s">
        <v>262</v>
      </c>
      <c r="D229" s="87" t="s">
        <v>40</v>
      </c>
      <c r="E229" s="98" t="s">
        <v>260</v>
      </c>
      <c r="F229" s="99">
        <v>28800</v>
      </c>
      <c r="G229" s="100"/>
      <c r="H229" s="67">
        <v>25</v>
      </c>
      <c r="I229" s="67">
        <f t="shared" si="31"/>
        <v>826.56</v>
      </c>
      <c r="J229" s="67">
        <f t="shared" si="32"/>
        <v>2044.7999999999997</v>
      </c>
      <c r="K229" s="65">
        <f t="shared" si="33"/>
        <v>316.8</v>
      </c>
      <c r="L229" s="67">
        <f t="shared" si="34"/>
        <v>875.52</v>
      </c>
      <c r="M229" s="67">
        <f t="shared" si="35"/>
        <v>2041.92</v>
      </c>
      <c r="N229" s="66"/>
      <c r="O229" s="67">
        <f t="shared" si="36"/>
        <v>6105.6</v>
      </c>
      <c r="P229" s="67">
        <f t="shared" si="37"/>
        <v>1727.08</v>
      </c>
      <c r="Q229" s="67">
        <f t="shared" si="38"/>
        <v>4403.5200000000004</v>
      </c>
      <c r="R229" s="67">
        <f t="shared" si="39"/>
        <v>27072.92</v>
      </c>
      <c r="S229" s="68">
        <v>111</v>
      </c>
    </row>
    <row r="230" spans="1:115" s="4" customFormat="1" ht="33.950000000000003" customHeight="1" thickTop="1" thickBot="1" x14ac:dyDescent="0.25">
      <c r="A230" s="37"/>
      <c r="B230" s="62"/>
      <c r="C230" s="62"/>
      <c r="D230" s="62"/>
      <c r="E230" s="63"/>
      <c r="F230" s="82">
        <f t="shared" ref="F230:R230" si="40">SUM(F5:F229)</f>
        <v>8239070.8399999999</v>
      </c>
      <c r="G230" s="79">
        <f t="shared" si="40"/>
        <v>321971.29999999987</v>
      </c>
      <c r="H230" s="80">
        <f t="shared" si="40"/>
        <v>5625</v>
      </c>
      <c r="I230" s="80">
        <f t="shared" si="40"/>
        <v>236461.3331079997</v>
      </c>
      <c r="J230" s="80">
        <f t="shared" si="40"/>
        <v>584974.02963999973</v>
      </c>
      <c r="K230" s="81">
        <f t="shared" si="40"/>
        <v>90629.779239999989</v>
      </c>
      <c r="L230" s="80">
        <f t="shared" si="40"/>
        <v>247422.28353599997</v>
      </c>
      <c r="M230" s="80">
        <f t="shared" si="40"/>
        <v>584150.12255599967</v>
      </c>
      <c r="N230" s="35">
        <f t="shared" si="40"/>
        <v>74977.56</v>
      </c>
      <c r="O230" s="36">
        <f t="shared" si="40"/>
        <v>1818615.1080800006</v>
      </c>
      <c r="P230" s="36">
        <f t="shared" si="40"/>
        <v>886457.47664399969</v>
      </c>
      <c r="Q230" s="36">
        <f t="shared" si="40"/>
        <v>1259753.9314360027</v>
      </c>
      <c r="R230" s="36">
        <f t="shared" si="40"/>
        <v>7352613.3633559886</v>
      </c>
      <c r="S230" s="64"/>
    </row>
    <row r="231" spans="1:115" s="12" customFormat="1" ht="16.5" customHeight="1" x14ac:dyDescent="0.2">
      <c r="A231" s="7"/>
      <c r="B231" s="7"/>
      <c r="C231" s="7"/>
      <c r="D231" s="7"/>
      <c r="E231" s="7"/>
      <c r="F231" s="70"/>
      <c r="G231" s="77"/>
      <c r="H231" s="7"/>
      <c r="I231" s="78"/>
      <c r="J231" s="9"/>
      <c r="K231" s="10"/>
      <c r="L231" s="78"/>
      <c r="M231" s="7"/>
      <c r="N231" s="8"/>
      <c r="O231" s="9"/>
      <c r="P231" s="9"/>
      <c r="Q231" s="9"/>
      <c r="R231" s="9"/>
      <c r="S231" s="11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</row>
    <row r="232" spans="1:115" s="6" customFormat="1" ht="24" customHeight="1" x14ac:dyDescent="0.2">
      <c r="A232" s="7" t="s">
        <v>3</v>
      </c>
      <c r="B232" s="13"/>
      <c r="C232" s="13"/>
      <c r="F232" s="71"/>
      <c r="G232" s="33"/>
      <c r="H232" s="14"/>
      <c r="I232" s="72"/>
      <c r="J232" s="5"/>
      <c r="K232" s="14"/>
      <c r="L232" s="33"/>
      <c r="M232" s="13"/>
      <c r="N232" s="14"/>
      <c r="O232" s="39"/>
      <c r="P232" s="14"/>
      <c r="Q232" s="14"/>
      <c r="R232" s="1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</row>
    <row r="233" spans="1:115" s="6" customFormat="1" ht="24" customHeight="1" x14ac:dyDescent="0.2">
      <c r="A233" s="6" t="s">
        <v>16</v>
      </c>
      <c r="B233" s="13"/>
      <c r="C233" s="13"/>
      <c r="F233" s="33"/>
      <c r="G233" s="34"/>
      <c r="I233" s="72"/>
      <c r="J233" s="14"/>
      <c r="L233" s="72"/>
      <c r="M233" s="14"/>
      <c r="N233" s="15"/>
      <c r="O233" s="39"/>
      <c r="P233" s="14"/>
      <c r="Q233" s="14"/>
      <c r="R233" s="14"/>
      <c r="S233" s="15"/>
    </row>
    <row r="234" spans="1:115" s="6" customFormat="1" ht="24" customHeight="1" x14ac:dyDescent="0.2">
      <c r="A234" s="6" t="s">
        <v>18</v>
      </c>
      <c r="B234" s="13"/>
      <c r="C234" s="13"/>
      <c r="F234" s="33"/>
      <c r="G234" s="34"/>
      <c r="I234" s="72"/>
      <c r="J234" s="14"/>
      <c r="L234" s="72"/>
      <c r="M234" s="14"/>
      <c r="N234" s="15"/>
      <c r="O234" s="39"/>
      <c r="P234" s="14"/>
      <c r="Q234" s="14"/>
      <c r="R234" s="14"/>
      <c r="S234" s="15"/>
    </row>
    <row r="235" spans="1:115" s="6" customFormat="1" ht="24" customHeight="1" x14ac:dyDescent="0.2">
      <c r="A235" s="6" t="s">
        <v>17</v>
      </c>
      <c r="B235" s="13"/>
      <c r="C235" s="13"/>
      <c r="F235" s="72"/>
      <c r="G235" s="34"/>
      <c r="I235" s="72"/>
      <c r="J235" s="14"/>
      <c r="L235" s="72"/>
      <c r="M235" s="14"/>
      <c r="N235" s="15"/>
      <c r="O235" s="39"/>
      <c r="P235" s="14"/>
      <c r="Q235" s="14"/>
      <c r="R235" s="14"/>
      <c r="S235" s="15"/>
    </row>
    <row r="236" spans="1:115" s="6" customFormat="1" ht="24" customHeight="1" x14ac:dyDescent="0.2">
      <c r="A236" s="6" t="s">
        <v>19</v>
      </c>
      <c r="B236" s="13"/>
      <c r="C236" s="13"/>
      <c r="F236" s="33"/>
      <c r="G236" s="34"/>
      <c r="I236" s="72"/>
      <c r="J236" s="14"/>
      <c r="L236" s="72"/>
      <c r="M236" s="14"/>
      <c r="N236" s="15"/>
      <c r="O236" s="39"/>
      <c r="P236" s="14"/>
      <c r="Q236" s="14"/>
      <c r="R236" s="14"/>
      <c r="S236" s="15"/>
    </row>
    <row r="237" spans="1:115" s="6" customFormat="1" ht="24" customHeight="1" x14ac:dyDescent="0.2">
      <c r="A237" s="107" t="s">
        <v>27</v>
      </c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72"/>
      <c r="M237" s="14"/>
      <c r="N237" s="15"/>
      <c r="O237" s="14"/>
      <c r="P237" s="14"/>
      <c r="Q237" s="14"/>
      <c r="R237" s="14"/>
      <c r="S237" s="15"/>
    </row>
    <row r="238" spans="1:115" s="6" customFormat="1" ht="24" customHeight="1" x14ac:dyDescent="0.2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75"/>
      <c r="M238" s="14"/>
      <c r="N238" s="15"/>
      <c r="O238" s="14"/>
      <c r="P238" s="14"/>
      <c r="Q238" s="14"/>
      <c r="R238" s="14"/>
      <c r="S238" s="15"/>
    </row>
    <row r="239" spans="1:115" s="6" customFormat="1" ht="24" customHeight="1" x14ac:dyDescent="0.2">
      <c r="A239" s="32"/>
      <c r="B239" s="32"/>
      <c r="C239" s="32"/>
      <c r="D239" s="32"/>
      <c r="E239" s="32"/>
      <c r="F239" s="73"/>
      <c r="G239" s="73"/>
      <c r="H239" s="32"/>
      <c r="I239" s="76"/>
      <c r="J239" s="32"/>
      <c r="K239" s="32"/>
      <c r="L239" s="75"/>
      <c r="M239" s="14"/>
      <c r="N239" s="15"/>
      <c r="O239" s="14"/>
      <c r="P239" s="14"/>
      <c r="Q239" s="14"/>
      <c r="R239" s="14"/>
      <c r="S239" s="15"/>
    </row>
    <row r="240" spans="1:115" s="6" customFormat="1" ht="24" customHeight="1" x14ac:dyDescent="0.2">
      <c r="A240" s="32"/>
      <c r="B240" s="32"/>
      <c r="C240" s="32"/>
      <c r="D240" s="32"/>
      <c r="E240" s="32"/>
      <c r="F240" s="73"/>
      <c r="G240" s="73"/>
      <c r="H240" s="32"/>
      <c r="I240" s="76"/>
      <c r="J240" s="32"/>
      <c r="K240" s="32"/>
      <c r="L240" s="75"/>
      <c r="M240" s="14"/>
      <c r="N240" s="15"/>
      <c r="O240" s="14"/>
      <c r="P240" s="14"/>
      <c r="Q240" s="14"/>
      <c r="R240" s="14"/>
      <c r="S240" s="15"/>
    </row>
    <row r="241" spans="1:19" s="6" customFormat="1" ht="24" customHeight="1" x14ac:dyDescent="0.2">
      <c r="A241" s="32"/>
      <c r="B241" s="32"/>
      <c r="C241" s="32"/>
      <c r="D241" s="32"/>
      <c r="E241" s="32"/>
      <c r="F241" s="73"/>
      <c r="G241" s="73"/>
      <c r="H241" s="32"/>
      <c r="I241" s="76"/>
      <c r="J241" s="32"/>
      <c r="K241" s="32"/>
      <c r="L241" s="75"/>
      <c r="M241" s="14"/>
      <c r="N241" s="15"/>
      <c r="O241" s="14"/>
      <c r="P241" s="14"/>
      <c r="Q241" s="14"/>
      <c r="R241" s="14"/>
      <c r="S241" s="15"/>
    </row>
    <row r="242" spans="1:19" s="6" customFormat="1" ht="24" customHeight="1" x14ac:dyDescent="0.2">
      <c r="A242" s="32"/>
      <c r="B242" s="32"/>
      <c r="C242" s="32"/>
      <c r="D242" s="32"/>
      <c r="E242" s="32"/>
      <c r="F242" s="73"/>
      <c r="G242" s="73"/>
      <c r="H242" s="32"/>
      <c r="I242" s="76"/>
      <c r="J242" s="32"/>
      <c r="K242" s="32"/>
      <c r="L242" s="75"/>
      <c r="M242" s="14"/>
      <c r="N242" s="15"/>
      <c r="O242" s="14"/>
      <c r="P242" s="14"/>
      <c r="Q242" s="14"/>
      <c r="R242" s="14"/>
      <c r="S242" s="15"/>
    </row>
    <row r="243" spans="1:19" s="6" customFormat="1" ht="24" customHeight="1" x14ac:dyDescent="0.2">
      <c r="A243" s="32"/>
      <c r="B243" s="32"/>
      <c r="C243" s="32"/>
      <c r="D243" s="32"/>
      <c r="E243" s="32"/>
      <c r="F243" s="73"/>
      <c r="G243" s="73"/>
      <c r="H243" s="32"/>
      <c r="I243" s="76"/>
      <c r="J243" s="32"/>
      <c r="K243" s="32"/>
      <c r="L243" s="75"/>
      <c r="M243" s="14"/>
      <c r="N243" s="15"/>
      <c r="O243" s="14"/>
      <c r="P243" s="14"/>
      <c r="Q243" s="14"/>
      <c r="R243" s="14"/>
      <c r="S243" s="15"/>
    </row>
    <row r="244" spans="1:19" s="6" customFormat="1" ht="24" customHeight="1" x14ac:dyDescent="0.2">
      <c r="A244" s="32"/>
      <c r="B244" s="32"/>
      <c r="C244" s="32"/>
      <c r="D244" s="32"/>
      <c r="E244" s="32"/>
      <c r="F244" s="73"/>
      <c r="G244" s="73"/>
      <c r="H244" s="32"/>
      <c r="I244" s="76"/>
      <c r="J244" s="32"/>
      <c r="K244" s="32"/>
      <c r="L244" s="75"/>
      <c r="M244" s="14"/>
      <c r="N244" s="15"/>
      <c r="O244" s="14"/>
      <c r="P244" s="14"/>
      <c r="Q244" s="14"/>
      <c r="R244" s="14"/>
      <c r="S244" s="15"/>
    </row>
    <row r="245" spans="1:19" s="6" customFormat="1" ht="24" customHeight="1" x14ac:dyDescent="0.2">
      <c r="A245" s="32"/>
      <c r="B245" s="32"/>
      <c r="C245" s="32"/>
      <c r="D245" s="32"/>
      <c r="E245" s="32"/>
      <c r="F245" s="73"/>
      <c r="G245" s="73"/>
      <c r="H245" s="32"/>
      <c r="I245" s="76"/>
      <c r="J245" s="32"/>
      <c r="K245" s="32"/>
      <c r="L245" s="75"/>
      <c r="M245" s="14"/>
      <c r="N245" s="15"/>
      <c r="O245" s="14"/>
      <c r="P245" s="14"/>
      <c r="Q245" s="14"/>
      <c r="R245" s="14"/>
      <c r="S245" s="15"/>
    </row>
    <row r="246" spans="1:19" s="6" customFormat="1" ht="24" customHeight="1" x14ac:dyDescent="0.2">
      <c r="A246" s="32"/>
      <c r="B246" s="32"/>
      <c r="C246" s="32"/>
      <c r="D246" s="32"/>
      <c r="E246" s="32"/>
      <c r="F246" s="73"/>
      <c r="G246" s="73"/>
      <c r="H246" s="32"/>
      <c r="I246" s="76"/>
      <c r="J246" s="32"/>
      <c r="K246" s="32"/>
      <c r="L246" s="75"/>
      <c r="M246" s="14"/>
      <c r="N246" s="15"/>
      <c r="O246" s="14"/>
      <c r="P246" s="14"/>
      <c r="Q246" s="14"/>
      <c r="R246" s="14"/>
      <c r="S246" s="15"/>
    </row>
    <row r="247" spans="1:19" s="6" customFormat="1" ht="24" customHeight="1" x14ac:dyDescent="0.2">
      <c r="A247" s="32"/>
      <c r="B247" s="32"/>
      <c r="C247" s="32"/>
      <c r="D247" s="32"/>
      <c r="E247" s="32"/>
      <c r="F247" s="73"/>
      <c r="G247" s="73"/>
      <c r="H247" s="32"/>
      <c r="I247" s="76"/>
      <c r="J247" s="32"/>
      <c r="K247" s="32"/>
      <c r="L247" s="75"/>
      <c r="M247" s="14"/>
      <c r="N247" s="15"/>
      <c r="O247" s="14"/>
      <c r="P247" s="14"/>
      <c r="Q247" s="14"/>
      <c r="R247" s="14"/>
      <c r="S247" s="15"/>
    </row>
    <row r="248" spans="1:19" s="6" customFormat="1" ht="24" customHeight="1" x14ac:dyDescent="0.2">
      <c r="A248" s="32"/>
      <c r="B248" s="32"/>
      <c r="C248" s="32"/>
      <c r="D248" s="32"/>
      <c r="E248" s="32"/>
      <c r="F248" s="73"/>
      <c r="G248" s="73"/>
      <c r="H248" s="32"/>
      <c r="I248" s="76"/>
      <c r="J248" s="32"/>
      <c r="K248" s="32"/>
      <c r="L248" s="75"/>
      <c r="M248" s="14"/>
      <c r="N248" s="15"/>
      <c r="O248" s="14"/>
      <c r="P248" s="14"/>
      <c r="Q248" s="14"/>
      <c r="R248" s="14"/>
      <c r="S248" s="15"/>
    </row>
    <row r="249" spans="1:19" s="6" customFormat="1" ht="24" customHeight="1" x14ac:dyDescent="0.2">
      <c r="A249" s="32"/>
      <c r="B249" s="32"/>
      <c r="C249" s="32"/>
      <c r="D249" s="32"/>
      <c r="E249" s="32"/>
      <c r="F249" s="73"/>
      <c r="G249" s="73"/>
      <c r="H249" s="32"/>
      <c r="I249" s="76"/>
      <c r="J249" s="32"/>
      <c r="K249" s="32"/>
      <c r="L249" s="75"/>
      <c r="M249" s="14"/>
      <c r="N249" s="15"/>
      <c r="O249" s="14"/>
      <c r="P249" s="14"/>
      <c r="Q249" s="14"/>
      <c r="R249" s="14"/>
      <c r="S249" s="15"/>
    </row>
    <row r="250" spans="1:19" s="6" customFormat="1" ht="24" customHeight="1" x14ac:dyDescent="0.2">
      <c r="A250" s="32"/>
      <c r="B250" s="32"/>
      <c r="C250" s="32"/>
      <c r="D250" s="32"/>
      <c r="E250" s="32"/>
      <c r="F250" s="73"/>
      <c r="G250" s="73"/>
      <c r="H250" s="32"/>
      <c r="I250" s="76"/>
      <c r="J250" s="32"/>
      <c r="K250" s="32"/>
      <c r="L250" s="75"/>
      <c r="M250" s="14"/>
      <c r="N250" s="15"/>
      <c r="O250" s="14"/>
      <c r="P250" s="14"/>
      <c r="Q250" s="14"/>
      <c r="R250" s="14"/>
      <c r="S250" s="15"/>
    </row>
    <row r="251" spans="1:19" s="6" customFormat="1" ht="24" customHeight="1" x14ac:dyDescent="0.2">
      <c r="A251" s="32"/>
      <c r="B251" s="32"/>
      <c r="C251" s="32"/>
      <c r="D251" s="32"/>
      <c r="E251" s="32"/>
      <c r="F251" s="73"/>
      <c r="G251" s="73"/>
      <c r="H251" s="32"/>
      <c r="I251" s="76"/>
      <c r="J251" s="32"/>
      <c r="K251" s="32"/>
      <c r="L251" s="75"/>
      <c r="M251" s="14"/>
      <c r="N251" s="15"/>
      <c r="O251" s="14"/>
      <c r="P251" s="14"/>
      <c r="Q251" s="14"/>
      <c r="R251" s="14"/>
      <c r="S251" s="15"/>
    </row>
    <row r="252" spans="1:19" s="6" customFormat="1" ht="24" customHeight="1" x14ac:dyDescent="0.2">
      <c r="A252" s="32"/>
      <c r="B252" s="32"/>
      <c r="C252" s="32"/>
      <c r="D252" s="32"/>
      <c r="E252" s="32"/>
      <c r="F252" s="73"/>
      <c r="G252" s="73"/>
      <c r="H252" s="32"/>
      <c r="I252" s="76"/>
      <c r="J252" s="32"/>
      <c r="K252" s="32"/>
      <c r="L252" s="75"/>
      <c r="M252" s="14"/>
      <c r="N252" s="15"/>
      <c r="O252" s="14"/>
      <c r="P252" s="14"/>
      <c r="Q252" s="14"/>
      <c r="R252" s="14"/>
      <c r="S252" s="15"/>
    </row>
    <row r="253" spans="1:19" s="6" customFormat="1" ht="24" customHeight="1" x14ac:dyDescent="0.2">
      <c r="A253" s="32"/>
      <c r="B253" s="32"/>
      <c r="C253" s="32"/>
      <c r="D253" s="32"/>
      <c r="E253" s="32"/>
      <c r="F253" s="73"/>
      <c r="G253" s="73"/>
      <c r="H253" s="32"/>
      <c r="I253" s="76"/>
      <c r="J253" s="32"/>
      <c r="K253" s="32"/>
      <c r="L253" s="75"/>
      <c r="M253" s="14"/>
      <c r="N253" s="15"/>
      <c r="O253" s="14"/>
      <c r="P253" s="14"/>
      <c r="Q253" s="14"/>
      <c r="R253" s="14"/>
      <c r="S253" s="15"/>
    </row>
    <row r="254" spans="1:19" s="6" customFormat="1" ht="23.25" customHeight="1" x14ac:dyDescent="0.2">
      <c r="B254" s="13"/>
      <c r="C254" s="13"/>
      <c r="F254" s="33"/>
      <c r="G254" s="34"/>
      <c r="I254" s="75"/>
      <c r="J254" s="14"/>
      <c r="L254" s="75"/>
      <c r="M254" s="14"/>
      <c r="N254" s="15"/>
      <c r="O254" s="14"/>
      <c r="P254" s="14"/>
      <c r="Q254" s="14"/>
      <c r="R254" s="14"/>
      <c r="S254" s="15"/>
    </row>
    <row r="255" spans="1:19" s="6" customFormat="1" ht="24" customHeight="1" x14ac:dyDescent="0.2">
      <c r="B255" s="13"/>
      <c r="C255" s="13"/>
      <c r="F255" s="33"/>
      <c r="G255" s="34"/>
      <c r="I255" s="75"/>
      <c r="J255" s="14"/>
      <c r="L255" s="75"/>
      <c r="M255" s="14"/>
      <c r="N255" s="15"/>
      <c r="O255" s="14"/>
      <c r="P255" s="14"/>
      <c r="Q255" s="14"/>
      <c r="R255" s="14"/>
      <c r="S255" s="15"/>
    </row>
    <row r="256" spans="1:19" s="6" customFormat="1" ht="24" customHeight="1" x14ac:dyDescent="0.2">
      <c r="A256" s="7"/>
      <c r="B256" s="13"/>
      <c r="C256" s="13"/>
      <c r="F256" s="33"/>
      <c r="G256" s="34"/>
      <c r="I256" s="75"/>
      <c r="J256" s="14"/>
      <c r="L256" s="75"/>
      <c r="N256" s="13"/>
      <c r="O256" s="14"/>
      <c r="P256" s="14"/>
      <c r="Q256" s="14"/>
      <c r="R256" s="14"/>
      <c r="S256" s="15"/>
    </row>
    <row r="257" spans="1:19" x14ac:dyDescent="0.2">
      <c r="A257" s="33"/>
      <c r="B257" s="33"/>
      <c r="C257" s="33"/>
      <c r="D257" s="33"/>
      <c r="E257" s="33"/>
      <c r="H257" s="33"/>
      <c r="J257" s="33"/>
      <c r="K257" s="33"/>
      <c r="M257" s="33"/>
      <c r="N257" s="34"/>
      <c r="O257" s="33"/>
      <c r="P257" s="33"/>
      <c r="Q257" s="33"/>
      <c r="R257" s="33"/>
      <c r="S257" s="34"/>
    </row>
    <row r="259" spans="1:19" ht="15.75" x14ac:dyDescent="0.2">
      <c r="E259" s="69"/>
    </row>
  </sheetData>
  <autoFilter ref="A4:DK230" xr:uid="{00000000-0001-0000-0000-000000000000}"/>
  <mergeCells count="5">
    <mergeCell ref="R1:S1"/>
    <mergeCell ref="D1:Q1"/>
    <mergeCell ref="A1:C1"/>
    <mergeCell ref="A237:K237"/>
    <mergeCell ref="A238:K238"/>
  </mergeCells>
  <printOptions horizontalCentered="1"/>
  <pageMargins left="0.23622047244094491" right="0.23622047244094491" top="0.70866141732283472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Acosta</cp:lastModifiedBy>
  <cp:lastPrinted>2021-03-12T15:25:38Z</cp:lastPrinted>
  <dcterms:created xsi:type="dcterms:W3CDTF">2006-07-11T17:39:34Z</dcterms:created>
  <dcterms:modified xsi:type="dcterms:W3CDTF">2021-10-13T13:46:31Z</dcterms:modified>
</cp:coreProperties>
</file>